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/>
  </bookViews>
  <sheets>
    <sheet name="ammesse fin_ver_02 Corigliano" sheetId="1" r:id="rId1"/>
  </sheets>
  <definedNames>
    <definedName name="_xlnm._FilterDatabase" localSheetId="0" hidden="1">'ammesse fin_ver_02 Corigliano'!$B$3:$V$3</definedName>
    <definedName name="_xlnm.Print_Titles" localSheetId="0">'ammesse fin_ver_02 Corigliano'!$2:$3</definedName>
  </definedNames>
  <calcPr calcId="145621"/>
</workbook>
</file>

<file path=xl/calcChain.xml><?xml version="1.0" encoding="utf-8"?>
<calcChain xmlns="http://schemas.openxmlformats.org/spreadsheetml/2006/main">
  <c r="V105" i="1" l="1"/>
  <c r="U105" i="1"/>
  <c r="N105" i="1"/>
  <c r="O105" i="1" s="1"/>
  <c r="P105" i="1" s="1"/>
  <c r="Q105" i="1" s="1"/>
  <c r="V104" i="1"/>
  <c r="U104" i="1"/>
  <c r="N104" i="1"/>
  <c r="O104" i="1" s="1"/>
  <c r="P104" i="1" s="1"/>
  <c r="Q104" i="1" s="1"/>
  <c r="V103" i="1"/>
  <c r="U103" i="1"/>
  <c r="N103" i="1"/>
  <c r="O103" i="1" s="1"/>
  <c r="P103" i="1" s="1"/>
  <c r="Q103" i="1" s="1"/>
  <c r="V102" i="1"/>
  <c r="U102" i="1"/>
  <c r="N102" i="1"/>
  <c r="O102" i="1" s="1"/>
  <c r="P102" i="1" s="1"/>
  <c r="Q102" i="1" s="1"/>
  <c r="V101" i="1"/>
  <c r="U101" i="1"/>
  <c r="N101" i="1"/>
  <c r="O101" i="1" s="1"/>
  <c r="P101" i="1" s="1"/>
  <c r="Q101" i="1" s="1"/>
  <c r="V100" i="1"/>
  <c r="U100" i="1"/>
  <c r="N100" i="1"/>
  <c r="O100" i="1" s="1"/>
  <c r="P100" i="1" s="1"/>
  <c r="Q100" i="1" s="1"/>
  <c r="V99" i="1"/>
  <c r="U99" i="1"/>
  <c r="N99" i="1"/>
  <c r="O99" i="1" s="1"/>
  <c r="P99" i="1" s="1"/>
  <c r="Q99" i="1" s="1"/>
  <c r="V98" i="1"/>
  <c r="U98" i="1"/>
  <c r="N98" i="1"/>
  <c r="O98" i="1" s="1"/>
  <c r="P98" i="1" s="1"/>
  <c r="Q98" i="1" s="1"/>
  <c r="V97" i="1"/>
  <c r="U97" i="1"/>
  <c r="N97" i="1"/>
  <c r="O97" i="1" s="1"/>
  <c r="P97" i="1" s="1"/>
  <c r="Q97" i="1" s="1"/>
  <c r="V96" i="1"/>
  <c r="U96" i="1"/>
  <c r="N96" i="1"/>
  <c r="O96" i="1" s="1"/>
  <c r="P96" i="1" s="1"/>
  <c r="Q96" i="1" s="1"/>
  <c r="V95" i="1"/>
  <c r="U95" i="1"/>
  <c r="N95" i="1"/>
  <c r="O95" i="1" s="1"/>
  <c r="P95" i="1" s="1"/>
  <c r="Q95" i="1" s="1"/>
  <c r="V94" i="1"/>
  <c r="U94" i="1"/>
  <c r="N94" i="1"/>
  <c r="O94" i="1" s="1"/>
  <c r="P94" i="1" s="1"/>
  <c r="Q94" i="1" s="1"/>
  <c r="V93" i="1"/>
  <c r="U93" i="1"/>
  <c r="N93" i="1"/>
  <c r="O93" i="1" s="1"/>
  <c r="P93" i="1" s="1"/>
  <c r="Q93" i="1" s="1"/>
  <c r="V92" i="1"/>
  <c r="U92" i="1"/>
  <c r="N92" i="1"/>
  <c r="O92" i="1" s="1"/>
  <c r="P92" i="1" s="1"/>
  <c r="Q92" i="1" s="1"/>
  <c r="V91" i="1"/>
  <c r="U91" i="1"/>
  <c r="N91" i="1"/>
  <c r="O91" i="1" s="1"/>
  <c r="P91" i="1" s="1"/>
  <c r="Q91" i="1" s="1"/>
  <c r="V90" i="1"/>
  <c r="U90" i="1"/>
  <c r="N90" i="1"/>
  <c r="O90" i="1" s="1"/>
  <c r="P90" i="1" s="1"/>
  <c r="Q90" i="1" s="1"/>
  <c r="V89" i="1"/>
  <c r="U89" i="1"/>
  <c r="N89" i="1"/>
  <c r="O89" i="1" s="1"/>
  <c r="P89" i="1" s="1"/>
  <c r="Q89" i="1" s="1"/>
  <c r="V88" i="1"/>
  <c r="U88" i="1"/>
  <c r="N88" i="1"/>
  <c r="O88" i="1" s="1"/>
  <c r="P88" i="1" s="1"/>
  <c r="Q88" i="1" s="1"/>
  <c r="V87" i="1"/>
  <c r="U87" i="1"/>
  <c r="N87" i="1"/>
  <c r="O87" i="1" s="1"/>
  <c r="P87" i="1" s="1"/>
  <c r="Q87" i="1" s="1"/>
  <c r="V86" i="1"/>
  <c r="U86" i="1"/>
  <c r="N86" i="1"/>
  <c r="O86" i="1" s="1"/>
  <c r="P86" i="1" s="1"/>
  <c r="Q86" i="1" s="1"/>
  <c r="V85" i="1"/>
  <c r="U85" i="1"/>
  <c r="N85" i="1"/>
  <c r="O85" i="1" s="1"/>
  <c r="P85" i="1" s="1"/>
  <c r="Q85" i="1" s="1"/>
  <c r="V84" i="1"/>
  <c r="U84" i="1"/>
  <c r="N84" i="1"/>
  <c r="O84" i="1" s="1"/>
  <c r="P84" i="1" s="1"/>
  <c r="Q84" i="1" s="1"/>
  <c r="V83" i="1"/>
  <c r="U83" i="1"/>
  <c r="N83" i="1"/>
  <c r="O83" i="1" s="1"/>
  <c r="P83" i="1" s="1"/>
  <c r="Q83" i="1" s="1"/>
  <c r="V82" i="1"/>
  <c r="U82" i="1"/>
  <c r="N82" i="1"/>
  <c r="O82" i="1" s="1"/>
  <c r="P82" i="1" s="1"/>
  <c r="Q82" i="1" s="1"/>
  <c r="V81" i="1"/>
  <c r="U81" i="1"/>
  <c r="N81" i="1"/>
  <c r="O81" i="1" s="1"/>
  <c r="P81" i="1" s="1"/>
  <c r="Q81" i="1" s="1"/>
  <c r="V80" i="1"/>
  <c r="U80" i="1"/>
  <c r="N80" i="1"/>
  <c r="O80" i="1" s="1"/>
  <c r="P80" i="1" s="1"/>
  <c r="Q80" i="1" s="1"/>
  <c r="V79" i="1"/>
  <c r="U79" i="1"/>
  <c r="N79" i="1"/>
  <c r="O79" i="1" s="1"/>
  <c r="P79" i="1" s="1"/>
  <c r="Q79" i="1" s="1"/>
  <c r="V78" i="1"/>
  <c r="U78" i="1"/>
  <c r="N78" i="1"/>
  <c r="O78" i="1" s="1"/>
  <c r="P78" i="1" s="1"/>
  <c r="Q78" i="1" s="1"/>
  <c r="V77" i="1"/>
  <c r="U77" i="1"/>
  <c r="N77" i="1"/>
  <c r="O77" i="1" s="1"/>
  <c r="P77" i="1" s="1"/>
  <c r="Q77" i="1" s="1"/>
  <c r="V76" i="1"/>
  <c r="U76" i="1"/>
  <c r="N76" i="1"/>
  <c r="O76" i="1" s="1"/>
  <c r="P76" i="1" s="1"/>
  <c r="Q76" i="1" s="1"/>
  <c r="V75" i="1"/>
  <c r="U75" i="1"/>
  <c r="N75" i="1"/>
  <c r="O75" i="1" s="1"/>
  <c r="P75" i="1" s="1"/>
  <c r="Q75" i="1" s="1"/>
  <c r="V74" i="1"/>
  <c r="U74" i="1"/>
  <c r="N74" i="1"/>
  <c r="O74" i="1" s="1"/>
  <c r="P74" i="1" s="1"/>
  <c r="Q74" i="1" s="1"/>
  <c r="V73" i="1"/>
  <c r="U73" i="1"/>
  <c r="N73" i="1"/>
  <c r="O73" i="1" s="1"/>
  <c r="P73" i="1" s="1"/>
  <c r="Q73" i="1" s="1"/>
  <c r="V72" i="1"/>
  <c r="U72" i="1"/>
  <c r="N72" i="1"/>
  <c r="O72" i="1" s="1"/>
  <c r="P72" i="1" s="1"/>
  <c r="Q72" i="1" s="1"/>
  <c r="V71" i="1"/>
  <c r="U71" i="1"/>
  <c r="N71" i="1"/>
  <c r="O71" i="1" s="1"/>
  <c r="P71" i="1" s="1"/>
  <c r="Q71" i="1" s="1"/>
  <c r="V70" i="1"/>
  <c r="U70" i="1"/>
  <c r="N70" i="1"/>
  <c r="O70" i="1" s="1"/>
  <c r="P70" i="1" s="1"/>
  <c r="Q70" i="1" s="1"/>
  <c r="V69" i="1"/>
  <c r="U69" i="1"/>
  <c r="N69" i="1"/>
  <c r="O69" i="1" s="1"/>
  <c r="P69" i="1" s="1"/>
  <c r="Q69" i="1" s="1"/>
  <c r="V68" i="1"/>
  <c r="U68" i="1"/>
  <c r="N68" i="1"/>
  <c r="O68" i="1" s="1"/>
  <c r="P68" i="1" s="1"/>
  <c r="Q68" i="1" s="1"/>
  <c r="V67" i="1"/>
  <c r="U67" i="1"/>
  <c r="N67" i="1"/>
  <c r="O67" i="1" s="1"/>
  <c r="P67" i="1" s="1"/>
  <c r="Q67" i="1" s="1"/>
  <c r="V66" i="1"/>
  <c r="U66" i="1"/>
  <c r="N66" i="1"/>
  <c r="O66" i="1" s="1"/>
  <c r="P66" i="1" s="1"/>
  <c r="Q66" i="1" s="1"/>
  <c r="V65" i="1"/>
  <c r="U65" i="1"/>
  <c r="N65" i="1"/>
  <c r="O65" i="1" s="1"/>
  <c r="P65" i="1" s="1"/>
  <c r="Q65" i="1" s="1"/>
  <c r="V64" i="1"/>
  <c r="U64" i="1"/>
  <c r="N64" i="1"/>
  <c r="O64" i="1" s="1"/>
  <c r="P64" i="1" s="1"/>
  <c r="Q64" i="1" s="1"/>
  <c r="V63" i="1"/>
  <c r="U63" i="1"/>
  <c r="N63" i="1"/>
  <c r="O63" i="1" s="1"/>
  <c r="P63" i="1" s="1"/>
  <c r="Q63" i="1" s="1"/>
  <c r="V62" i="1"/>
  <c r="U62" i="1"/>
  <c r="N62" i="1"/>
  <c r="O62" i="1" s="1"/>
  <c r="P62" i="1" s="1"/>
  <c r="Q62" i="1" s="1"/>
  <c r="V61" i="1"/>
  <c r="U61" i="1"/>
  <c r="N61" i="1"/>
  <c r="O61" i="1" s="1"/>
  <c r="P61" i="1" s="1"/>
  <c r="Q61" i="1" s="1"/>
  <c r="V60" i="1"/>
  <c r="U60" i="1"/>
  <c r="N60" i="1"/>
  <c r="O60" i="1" s="1"/>
  <c r="P60" i="1" s="1"/>
  <c r="Q60" i="1" s="1"/>
  <c r="V59" i="1"/>
  <c r="U59" i="1"/>
  <c r="N59" i="1"/>
  <c r="O59" i="1" s="1"/>
  <c r="P59" i="1" s="1"/>
  <c r="Q59" i="1" s="1"/>
  <c r="V58" i="1"/>
  <c r="U58" i="1"/>
  <c r="N58" i="1"/>
  <c r="O58" i="1" s="1"/>
  <c r="P58" i="1" s="1"/>
  <c r="Q58" i="1" s="1"/>
  <c r="V57" i="1"/>
  <c r="U57" i="1"/>
  <c r="N57" i="1"/>
  <c r="O57" i="1" s="1"/>
  <c r="P57" i="1" s="1"/>
  <c r="Q57" i="1" s="1"/>
  <c r="V56" i="1"/>
  <c r="U56" i="1"/>
  <c r="N56" i="1"/>
  <c r="O56" i="1" s="1"/>
  <c r="P56" i="1" s="1"/>
  <c r="Q56" i="1" s="1"/>
  <c r="V55" i="1"/>
  <c r="U55" i="1"/>
  <c r="N55" i="1"/>
  <c r="O55" i="1" s="1"/>
  <c r="P55" i="1" s="1"/>
  <c r="Q55" i="1" s="1"/>
  <c r="V54" i="1"/>
  <c r="U54" i="1"/>
  <c r="N54" i="1"/>
  <c r="O54" i="1" s="1"/>
  <c r="P54" i="1" s="1"/>
  <c r="Q54" i="1" s="1"/>
  <c r="V53" i="1"/>
  <c r="U53" i="1"/>
  <c r="N53" i="1"/>
  <c r="O53" i="1" s="1"/>
  <c r="P53" i="1" s="1"/>
  <c r="Q53" i="1" s="1"/>
  <c r="V52" i="1"/>
  <c r="U52" i="1"/>
  <c r="N52" i="1"/>
  <c r="O52" i="1" s="1"/>
  <c r="P52" i="1" s="1"/>
  <c r="Q52" i="1" s="1"/>
  <c r="V51" i="1"/>
  <c r="U51" i="1"/>
  <c r="N51" i="1"/>
  <c r="O51" i="1" s="1"/>
  <c r="P51" i="1" s="1"/>
  <c r="Q51" i="1" s="1"/>
  <c r="V50" i="1"/>
  <c r="U50" i="1"/>
  <c r="N50" i="1"/>
  <c r="O50" i="1" s="1"/>
  <c r="P50" i="1" s="1"/>
  <c r="Q50" i="1" s="1"/>
  <c r="V49" i="1"/>
  <c r="U49" i="1"/>
  <c r="N49" i="1"/>
  <c r="O49" i="1" s="1"/>
  <c r="P49" i="1" s="1"/>
  <c r="Q49" i="1" s="1"/>
  <c r="V48" i="1"/>
  <c r="U48" i="1"/>
  <c r="N48" i="1"/>
  <c r="O48" i="1" s="1"/>
  <c r="P48" i="1" s="1"/>
  <c r="Q48" i="1" s="1"/>
  <c r="V47" i="1"/>
  <c r="U47" i="1"/>
  <c r="N47" i="1"/>
  <c r="O47" i="1" s="1"/>
  <c r="P47" i="1" s="1"/>
  <c r="Q47" i="1" s="1"/>
  <c r="V46" i="1"/>
  <c r="U46" i="1"/>
  <c r="N46" i="1"/>
  <c r="O46" i="1" s="1"/>
  <c r="P46" i="1" s="1"/>
  <c r="Q46" i="1" s="1"/>
  <c r="V45" i="1"/>
  <c r="U45" i="1"/>
  <c r="N45" i="1"/>
  <c r="O45" i="1" s="1"/>
  <c r="P45" i="1" s="1"/>
  <c r="Q45" i="1" s="1"/>
  <c r="V44" i="1"/>
  <c r="U44" i="1"/>
  <c r="N44" i="1"/>
  <c r="O44" i="1" s="1"/>
  <c r="P44" i="1" s="1"/>
  <c r="Q44" i="1" s="1"/>
  <c r="V43" i="1"/>
  <c r="U43" i="1"/>
  <c r="N43" i="1"/>
  <c r="O43" i="1" s="1"/>
  <c r="P43" i="1" s="1"/>
  <c r="Q43" i="1" s="1"/>
  <c r="V42" i="1"/>
  <c r="U42" i="1"/>
  <c r="N42" i="1"/>
  <c r="O42" i="1" s="1"/>
  <c r="P42" i="1" s="1"/>
  <c r="Q42" i="1" s="1"/>
  <c r="V41" i="1"/>
  <c r="U41" i="1"/>
  <c r="N41" i="1"/>
  <c r="O41" i="1" s="1"/>
  <c r="P41" i="1" s="1"/>
  <c r="Q41" i="1" s="1"/>
  <c r="V40" i="1"/>
  <c r="U40" i="1"/>
  <c r="N40" i="1"/>
  <c r="O40" i="1" s="1"/>
  <c r="P40" i="1" s="1"/>
  <c r="Q40" i="1" s="1"/>
  <c r="V39" i="1"/>
  <c r="U39" i="1"/>
  <c r="N39" i="1"/>
  <c r="O39" i="1" s="1"/>
  <c r="P39" i="1" s="1"/>
  <c r="Q39" i="1" s="1"/>
  <c r="V38" i="1"/>
  <c r="U38" i="1"/>
  <c r="N38" i="1"/>
  <c r="O38" i="1" s="1"/>
  <c r="P38" i="1" s="1"/>
  <c r="Q38" i="1" s="1"/>
  <c r="V37" i="1"/>
  <c r="U37" i="1"/>
  <c r="N37" i="1"/>
  <c r="O37" i="1" s="1"/>
  <c r="P37" i="1" s="1"/>
  <c r="Q37" i="1" s="1"/>
  <c r="V36" i="1"/>
  <c r="U36" i="1"/>
  <c r="N36" i="1"/>
  <c r="O36" i="1" s="1"/>
  <c r="P36" i="1" s="1"/>
  <c r="Q36" i="1" s="1"/>
  <c r="V35" i="1"/>
  <c r="U35" i="1"/>
  <c r="N35" i="1"/>
  <c r="O35" i="1" s="1"/>
  <c r="P35" i="1" s="1"/>
  <c r="Q35" i="1" s="1"/>
  <c r="V34" i="1"/>
  <c r="U34" i="1"/>
  <c r="N34" i="1"/>
  <c r="O34" i="1" s="1"/>
  <c r="P34" i="1" s="1"/>
  <c r="Q34" i="1" s="1"/>
  <c r="V33" i="1"/>
  <c r="U33" i="1"/>
  <c r="N33" i="1"/>
  <c r="O33" i="1" s="1"/>
  <c r="P33" i="1" s="1"/>
  <c r="Q33" i="1" s="1"/>
  <c r="V32" i="1"/>
  <c r="U32" i="1"/>
  <c r="N32" i="1"/>
  <c r="O32" i="1" s="1"/>
  <c r="P32" i="1" s="1"/>
  <c r="Q32" i="1" s="1"/>
  <c r="V31" i="1"/>
  <c r="U31" i="1"/>
  <c r="N31" i="1"/>
  <c r="O31" i="1" s="1"/>
  <c r="P31" i="1" s="1"/>
  <c r="Q31" i="1" s="1"/>
  <c r="V30" i="1"/>
  <c r="U30" i="1"/>
  <c r="N30" i="1"/>
  <c r="O30" i="1" s="1"/>
  <c r="P30" i="1" s="1"/>
  <c r="Q30" i="1" s="1"/>
  <c r="V29" i="1"/>
  <c r="U29" i="1"/>
  <c r="N29" i="1"/>
  <c r="O29" i="1" s="1"/>
  <c r="P29" i="1" s="1"/>
  <c r="Q29" i="1" s="1"/>
  <c r="V28" i="1"/>
  <c r="U28" i="1"/>
  <c r="N28" i="1"/>
  <c r="O28" i="1" s="1"/>
  <c r="P28" i="1" s="1"/>
  <c r="Q28" i="1" s="1"/>
  <c r="V27" i="1"/>
  <c r="U27" i="1"/>
  <c r="N27" i="1"/>
  <c r="O27" i="1" s="1"/>
  <c r="P27" i="1" s="1"/>
  <c r="Q27" i="1" s="1"/>
  <c r="V26" i="1"/>
  <c r="U26" i="1"/>
  <c r="N26" i="1"/>
  <c r="O26" i="1" s="1"/>
  <c r="P26" i="1" s="1"/>
  <c r="Q26" i="1" s="1"/>
  <c r="V25" i="1"/>
  <c r="U25" i="1"/>
  <c r="N25" i="1"/>
  <c r="O25" i="1" s="1"/>
  <c r="P25" i="1" s="1"/>
  <c r="Q25" i="1" s="1"/>
  <c r="V24" i="1"/>
  <c r="U24" i="1"/>
  <c r="N24" i="1"/>
  <c r="O24" i="1" s="1"/>
  <c r="P24" i="1" s="1"/>
  <c r="Q24" i="1" s="1"/>
  <c r="V23" i="1"/>
  <c r="U23" i="1"/>
  <c r="N23" i="1"/>
  <c r="O23" i="1" s="1"/>
  <c r="P23" i="1" s="1"/>
  <c r="Q23" i="1" s="1"/>
  <c r="V22" i="1"/>
  <c r="U22" i="1"/>
  <c r="N22" i="1"/>
  <c r="O22" i="1" s="1"/>
  <c r="P22" i="1" s="1"/>
  <c r="Q22" i="1" s="1"/>
  <c r="V21" i="1"/>
  <c r="U21" i="1"/>
  <c r="N21" i="1"/>
  <c r="O21" i="1" s="1"/>
  <c r="P21" i="1" s="1"/>
  <c r="Q21" i="1" s="1"/>
  <c r="V20" i="1"/>
  <c r="U20" i="1"/>
  <c r="N20" i="1"/>
  <c r="O20" i="1" s="1"/>
  <c r="P20" i="1" s="1"/>
  <c r="Q20" i="1" s="1"/>
  <c r="V19" i="1"/>
  <c r="U19" i="1"/>
  <c r="N19" i="1"/>
  <c r="O19" i="1" s="1"/>
  <c r="P19" i="1" s="1"/>
  <c r="Q19" i="1" s="1"/>
  <c r="V18" i="1"/>
  <c r="U18" i="1"/>
  <c r="N18" i="1"/>
  <c r="O18" i="1" s="1"/>
  <c r="P18" i="1" s="1"/>
  <c r="Q18" i="1" s="1"/>
  <c r="V17" i="1"/>
  <c r="U17" i="1"/>
  <c r="N17" i="1"/>
  <c r="O17" i="1" s="1"/>
  <c r="P17" i="1" s="1"/>
  <c r="Q17" i="1" s="1"/>
  <c r="V16" i="1"/>
  <c r="U16" i="1"/>
  <c r="N16" i="1"/>
  <c r="O16" i="1" s="1"/>
  <c r="P16" i="1" s="1"/>
  <c r="Q16" i="1" s="1"/>
  <c r="V15" i="1"/>
  <c r="U15" i="1"/>
  <c r="N15" i="1"/>
  <c r="O15" i="1" s="1"/>
  <c r="P15" i="1" s="1"/>
  <c r="Q15" i="1" s="1"/>
  <c r="V14" i="1"/>
  <c r="U14" i="1"/>
  <c r="N14" i="1"/>
  <c r="O14" i="1" s="1"/>
  <c r="P14" i="1" s="1"/>
  <c r="Q14" i="1" s="1"/>
  <c r="V13" i="1"/>
  <c r="U13" i="1"/>
  <c r="N13" i="1"/>
  <c r="O13" i="1" s="1"/>
  <c r="P13" i="1" s="1"/>
  <c r="Q13" i="1" s="1"/>
  <c r="V12" i="1"/>
  <c r="U12" i="1"/>
  <c r="N12" i="1"/>
  <c r="O12" i="1" s="1"/>
  <c r="P12" i="1" s="1"/>
  <c r="Q12" i="1" s="1"/>
  <c r="V11" i="1"/>
  <c r="U11" i="1"/>
  <c r="N11" i="1"/>
  <c r="O11" i="1" s="1"/>
  <c r="P11" i="1" s="1"/>
  <c r="Q11" i="1" s="1"/>
  <c r="V10" i="1"/>
  <c r="U10" i="1"/>
  <c r="N10" i="1"/>
  <c r="O10" i="1" s="1"/>
  <c r="P10" i="1" s="1"/>
  <c r="Q10" i="1" s="1"/>
  <c r="V9" i="1"/>
  <c r="U9" i="1"/>
  <c r="N9" i="1"/>
  <c r="O9" i="1" s="1"/>
  <c r="P9" i="1" s="1"/>
  <c r="Q9" i="1" s="1"/>
  <c r="V8" i="1"/>
  <c r="U8" i="1"/>
  <c r="N8" i="1"/>
  <c r="O8" i="1" s="1"/>
  <c r="P8" i="1" s="1"/>
  <c r="Q8" i="1" s="1"/>
  <c r="V7" i="1"/>
  <c r="U7" i="1"/>
  <c r="N7" i="1"/>
  <c r="O7" i="1" s="1"/>
  <c r="P7" i="1" s="1"/>
  <c r="Q7" i="1" s="1"/>
  <c r="V6" i="1"/>
  <c r="U6" i="1"/>
  <c r="N6" i="1"/>
  <c r="O6" i="1" s="1"/>
  <c r="P6" i="1" s="1"/>
  <c r="Q6" i="1" s="1"/>
  <c r="V5" i="1"/>
  <c r="U5" i="1"/>
  <c r="N5" i="1"/>
  <c r="O5" i="1" s="1"/>
  <c r="P5" i="1" s="1"/>
  <c r="Q5" i="1" s="1"/>
  <c r="V4" i="1"/>
  <c r="U4" i="1"/>
  <c r="N4" i="1"/>
  <c r="O4" i="1" s="1"/>
  <c r="P4" i="1" s="1"/>
  <c r="Q4" i="1" s="1"/>
</calcChain>
</file>

<file path=xl/sharedStrings.xml><?xml version="1.0" encoding="utf-8"?>
<sst xmlns="http://schemas.openxmlformats.org/spreadsheetml/2006/main" count="535" uniqueCount="246">
  <si>
    <t>ALLEGATO 5</t>
  </si>
  <si>
    <t xml:space="preserve">Legge regionale  n. 33/2006 e s.m.i. “Norme per lo sviluppo dello Sport per Tutte e per Tutti” (art.13) – D.G.R. n. 1986/2016 Linee Guida per lo sport. Programma Regionale Triennale - D.G.R. n.1935 del 21/11/2017 Programma Operativo 2017, Azione 6 Avviso Allegato E “Concessione di contributi per adeguamento degli impianti sportivi comunali”
Esiti Valutazione Istanze </t>
  </si>
  <si>
    <t>Valutazione pari merito</t>
  </si>
  <si>
    <t>N.</t>
  </si>
  <si>
    <t>Anno
Numero Pratica</t>
  </si>
  <si>
    <t>POS</t>
  </si>
  <si>
    <t>Data ricevimento pec</t>
  </si>
  <si>
    <t>ora ricevimento pec</t>
  </si>
  <si>
    <t>Soggetto beneficiario</t>
  </si>
  <si>
    <t>Comune</t>
  </si>
  <si>
    <t>Prov</t>
  </si>
  <si>
    <t>Titolo progetto</t>
  </si>
  <si>
    <t>Punteggio</t>
  </si>
  <si>
    <t xml:space="preserve">Importo ammissibile </t>
  </si>
  <si>
    <t xml:space="preserve">Spesa prevista per intervento </t>
  </si>
  <si>
    <t>p1</t>
  </si>
  <si>
    <t>p2</t>
  </si>
  <si>
    <t>p3</t>
  </si>
  <si>
    <t>T</t>
  </si>
  <si>
    <t>COMUNE</t>
  </si>
  <si>
    <t>MONTELEONE DI PUGLIA</t>
  </si>
  <si>
    <t>FG</t>
  </si>
  <si>
    <t>Progetto per lavori di recupero funzionale, manutenzione straordinaria ed efficientamento energetico degli impianti sportivi comunali, spogliatoi annessi al campo sportivo</t>
  </si>
  <si>
    <t>ACQUARICA DEL CAPO</t>
  </si>
  <si>
    <t>CASTRIGNANO DEI GRECI</t>
  </si>
  <si>
    <t>LE</t>
  </si>
  <si>
    <t>Adeguamento all'antincendio e realizzazione nuove tribune presso il campo sportivo comunale "La Torre" primo stralcio</t>
  </si>
  <si>
    <t>ACQUAVIVA</t>
  </si>
  <si>
    <t>PANNI</t>
  </si>
  <si>
    <t>Progetto per lavori di recupero funzionale degli impianti sportivi comunali "Campo di calcio a 5" nel Comune di Panni</t>
  </si>
  <si>
    <t>70</t>
  </si>
  <si>
    <t>ALBEROBELLO</t>
  </si>
  <si>
    <t>BOTRUGNO</t>
  </si>
  <si>
    <t xml:space="preserve">Recupero funzionale e messa a norma del campo di calcetto e annessi spogliatoi ubicati all'interno dell'impianto sportivo comunale </t>
  </si>
  <si>
    <t>ARADEO</t>
  </si>
  <si>
    <t>RACALE</t>
  </si>
  <si>
    <t>Adeguamento stadio comunale Generale Luigi Basurto</t>
  </si>
  <si>
    <t>ALEZIO</t>
  </si>
  <si>
    <t>SURANO</t>
  </si>
  <si>
    <t xml:space="preserve">Recupero funzionale del campo di calcetto ubicato all'interno dell'impianto sportivo comunale </t>
  </si>
  <si>
    <t>ALLISTE</t>
  </si>
  <si>
    <t>ROSETO VALFORTORE</t>
  </si>
  <si>
    <t>Recupero funzionale e miglioramento di un campo di calcio a 5</t>
  </si>
  <si>
    <t>BICCARI</t>
  </si>
  <si>
    <t>TAVIANO</t>
  </si>
  <si>
    <t>Adeguamento dell'impianto sportivo comunale ubicato presso il Parco Ricchiello</t>
  </si>
  <si>
    <t>BINETTO</t>
  </si>
  <si>
    <t>MINERVINO</t>
  </si>
  <si>
    <t>BAT</t>
  </si>
  <si>
    <t>Lavori di recupero funzionale, adeguamento impianti ed efficientamento degli spogliatoi del campo sportivo comunale nella frazione di Cocumola</t>
  </si>
  <si>
    <t>BITETTO</t>
  </si>
  <si>
    <t>CAPRARICA DI LECCE</t>
  </si>
  <si>
    <t>Manutenzione straordinaria e recupero funzionale del blocco servizi dell'impianto sportivo comunale di Via Martano</t>
  </si>
  <si>
    <t>BISCEGLIE</t>
  </si>
  <si>
    <t>RUFFANO</t>
  </si>
  <si>
    <t>Progetto esecutivo "Tensostatico" di Torrepaduli"</t>
  </si>
  <si>
    <t>OSTUNI</t>
  </si>
  <si>
    <t>BR</t>
  </si>
  <si>
    <t>Progetto di riqualificazione sul campo sportivo comunale</t>
  </si>
  <si>
    <t>BOVINO</t>
  </si>
  <si>
    <t>SOLETO</t>
  </si>
  <si>
    <t>Recupero funzionale e manutenzione straordinaria della palestra comunale</t>
  </si>
  <si>
    <t>BRINDISI</t>
  </si>
  <si>
    <t>TRIGGIANO</t>
  </si>
  <si>
    <t>BA</t>
  </si>
  <si>
    <t>Manutenzione straordinaria, adeguamento normativo ed eliminazione barriere architettoniche presso il campo sportivo "P. Piemonte"</t>
  </si>
  <si>
    <t>CAGANNO VARANO</t>
  </si>
  <si>
    <t>CAGNANO VARANO</t>
  </si>
  <si>
    <t>Lavori di manutenzione straordinaria e recupero funzionale degli impianti sportivi esistenti siti in zona F5 del P.R.G.</t>
  </si>
  <si>
    <t>CANDELA</t>
  </si>
  <si>
    <t>ZAPPONETA</t>
  </si>
  <si>
    <t xml:space="preserve">Progetto esecutivo per il recupero funzionale e manutenzione straordinaria della palestra comunale </t>
  </si>
  <si>
    <t>CAPRARICA</t>
  </si>
  <si>
    <t>MURO LECCESE</t>
  </si>
  <si>
    <t>Interventi di manutenzione straordinaria, abbattimento barriere architettoniche, adeguamento impianti ed efficientamento energetico degli impianti sportivi comunali</t>
  </si>
  <si>
    <t>CAPURSO</t>
  </si>
  <si>
    <t>PESCHICI</t>
  </si>
  <si>
    <t>Lavori per il miglioramento funzionale ed adeguamento energetico della palestra a servizio della Scuola Media "G.Libetta"</t>
  </si>
  <si>
    <t>CAROSINO</t>
  </si>
  <si>
    <t>Lavori di recupero funzionale e manutenzione straordinaria degli impianti sportivi nel comune di Bovino</t>
  </si>
  <si>
    <t>CARPINO</t>
  </si>
  <si>
    <t>MOLFETTA</t>
  </si>
  <si>
    <t>Intervento di recupero funzionale e manutenzione straordinaria del campo in erba sintetica e annesso blocco spoglaitoi di Via Salvemini</t>
  </si>
  <si>
    <t>CASARANO</t>
  </si>
  <si>
    <t>CISTERNINO</t>
  </si>
  <si>
    <t xml:space="preserve">Intervento di manutenzione straordinaria ed efficientamento energetico della palestra polisportiva Peppino Todisco Lotto 1 </t>
  </si>
  <si>
    <t>CASTELLANA GROTTE</t>
  </si>
  <si>
    <t>Riqualificazione dell'impianto polivalente di contrada Popoleto, stralcio 2- completamentoe ed adeguamento a norme</t>
  </si>
  <si>
    <t>CASTRI DI LECCE</t>
  </si>
  <si>
    <t>TUGLIE</t>
  </si>
  <si>
    <t>Progetto esecutivo di manutenzione straordinaria e recupero funzionale del campo sportivo comunale</t>
  </si>
  <si>
    <t>TROIA</t>
  </si>
  <si>
    <t>Recupero funzionale, manutenzione straordinaria, abbattimento barriere architettoniche, adeguamento impianti esistenti e miglioramento dell'impianto sportivo comunale ubicato tra Via Lucera, Via G.Di Vagno e Via G. Pascoli</t>
  </si>
  <si>
    <t>CEGLIE MESSAPICA</t>
  </si>
  <si>
    <t>MONTE SANT'ANGELO</t>
  </si>
  <si>
    <t>Recupero funzionale e manutenzione straordinaria</t>
  </si>
  <si>
    <t>CELENZA VALFORTORE</t>
  </si>
  <si>
    <t>OTRANTO</t>
  </si>
  <si>
    <t>Interventi di manutenzione straordinaria ed il miglioramento della funzionalità e fruibilità dell'impianto sportivo polivalente di via Alimini e dei campi di calcetto e bocce esistenti presso il Parco rionale</t>
  </si>
  <si>
    <t>?</t>
  </si>
  <si>
    <t>Manutenzione straordianria, adeguiamento normativo ed eleiminazione barriere architettoniche presso il campo sportivo "P.Piemonte"</t>
  </si>
  <si>
    <t>COLLEPASSO</t>
  </si>
  <si>
    <t>SANARICA</t>
  </si>
  <si>
    <t>Rifacimento recinzione perimetrale campo di calcetto</t>
  </si>
  <si>
    <t>CORSANO</t>
  </si>
  <si>
    <t>ROCCHETTA SANT'ANTONIO</t>
  </si>
  <si>
    <t>Progetto per l'efficientamento energetico e la riqualificazione del campo sportivo comunale</t>
  </si>
  <si>
    <t>CRISPIANO</t>
  </si>
  <si>
    <t>GRUMO APPULA</t>
  </si>
  <si>
    <t>Lavori recupero funzionale palazzetto dello sport P.Mastrangelo</t>
  </si>
  <si>
    <t>CUTROFIANO</t>
  </si>
  <si>
    <t>UGENTO</t>
  </si>
  <si>
    <t>Lavori di miglioramento e di completamento interno ed esterno della palestra polivalente comunale  di Via caduti del lavoro in Gemini frazione di Ugento  con abbattinmento delle barriere architettoniche</t>
  </si>
  <si>
    <t>FASANO</t>
  </si>
  <si>
    <t>SAN DONATO DI LECCE</t>
  </si>
  <si>
    <t>Lavori di realizzazione di una tribuna  coperta presso il campo sportivo  comunale di San Donato</t>
  </si>
  <si>
    <t>FRAGAGNANO</t>
  </si>
  <si>
    <t>SUPERSANO</t>
  </si>
  <si>
    <t>Adeguamento alle norme di sicurezza dell'impianto sportivo</t>
  </si>
  <si>
    <t>RIGNANO GARGANICO</t>
  </si>
  <si>
    <t>Lavori di adeguamento ed efficientamento energetico dell'impianto di illuminazione del campo sportivo di Collepasso</t>
  </si>
  <si>
    <t>FRANCAVILLA FONTANA</t>
  </si>
  <si>
    <t>SAN SEVERO</t>
  </si>
  <si>
    <t>Recupero funzionale  e manutenzione straordinaria degli impianti e spazi esistenti  della Palestra Geodetica di via Mazzini</t>
  </si>
  <si>
    <t>GALATINA</t>
  </si>
  <si>
    <t>MONOPOLI</t>
  </si>
  <si>
    <t>Intervento di efficientamento energetico del palazzetto dello sport "A.Gentile"  in via Fiume</t>
  </si>
  <si>
    <t>GIURDIGNANO</t>
  </si>
  <si>
    <t>MESAGNE</t>
  </si>
  <si>
    <t>Lavori di manutenzione straordinaria del palazzetto dello sport di via Udine</t>
  </si>
  <si>
    <t>GROTTAGLIE</t>
  </si>
  <si>
    <t>TA</t>
  </si>
  <si>
    <t>campo sportivo comunale Santa Sofia- manutenzione straordinaria</t>
  </si>
  <si>
    <t>SAN MARCO LA CATOLA</t>
  </si>
  <si>
    <t>Lavori di recupero funzionale e manutenzione straordinaria impianto sportivo comunale - campo da calcetto</t>
  </si>
  <si>
    <t>LATIANO</t>
  </si>
  <si>
    <t>Lavori di manutenzione straordinaria del campo di calcio ubicato in zona 167  Nord</t>
  </si>
  <si>
    <t>LECCE</t>
  </si>
  <si>
    <t>Lavori di adeguamento alle norme CONI , di messa in sicurezza e riqualificazione energetica dell'impianto di illuminazione del campo  di calcio del comune di Acquarica del Capo</t>
  </si>
  <si>
    <t>LEQUILE</t>
  </si>
  <si>
    <t>SAN GIORGIO IONICO</t>
  </si>
  <si>
    <t>Adeguamento dell'impianto sportivo di proprietà comunale sito in san Giorgio Ionico</t>
  </si>
  <si>
    <t>LESINA</t>
  </si>
  <si>
    <t>PALAGIANO</t>
  </si>
  <si>
    <t>Progetto di completamento del Palazzetto dello sport</t>
  </si>
  <si>
    <t>LEVERANO</t>
  </si>
  <si>
    <t>Intervento di riqualificazione,  abbattimento barriere architettoniche, efficientamento energetico e messa a norma dell'impianto sportivo di base del quartiere Salnitro in Bisceglie</t>
  </si>
  <si>
    <t>MANDURIA</t>
  </si>
  <si>
    <t>Adeguamento del campo sportivo  e riqiulaificazione energetica dei locali spogliatoi</t>
  </si>
  <si>
    <t xml:space="preserve">MARTIGNANO </t>
  </si>
  <si>
    <t>Ristrutturazione spogliatoi campo sportivo</t>
  </si>
  <si>
    <t>MARUGGIO</t>
  </si>
  <si>
    <t>Recupoero funzionale e manutenutenzione straordinaria al fine di migliorare la possibilità di utilizzo della Palestra annessa all'istituto  Del Ben  e realizzazione di nuovi interventi  volti ad amplare  e migliorare  l'offerta di attività  e/o servizi  degli impianti  e/o spazi sportivi comunali</t>
  </si>
  <si>
    <t>MASSAFRA</t>
  </si>
  <si>
    <t>MATINO</t>
  </si>
  <si>
    <t>Lavori di adeguamento ed efficientamento energetico dell'impianto di illuminazione del'impianto sportivo comunale</t>
  </si>
  <si>
    <t>Adeguamento ompianto sportivo comunale - palazzetto dello sport</t>
  </si>
  <si>
    <t>MELENDUGNO</t>
  </si>
  <si>
    <t>Interventi di manutenzione  straordinaria  del pattinodromo  di via per Francavilla</t>
  </si>
  <si>
    <t xml:space="preserve">MESAGNE </t>
  </si>
  <si>
    <t>Realizzazione di recinzione  di separazione pubblico/atleti</t>
  </si>
  <si>
    <t>lavori di adeguamento funzionale e messa a norma del palazzetto dello sport  "Giovanni Paolo II"</t>
  </si>
  <si>
    <t>ORDONA</t>
  </si>
  <si>
    <t>intervento di adeguamento dello spazio di attività o impianto elkementare comunale  per le attività sportive</t>
  </si>
  <si>
    <t>ORTA NOVA</t>
  </si>
  <si>
    <t>messa a norma ed adeguamento del campo comunale di calcio di Orta Nova</t>
  </si>
  <si>
    <t>SPONGANO</t>
  </si>
  <si>
    <t>Lavori di riqualificazione e manutenzione straordinaria  del campo sportivo  comunale di Via Diso</t>
  </si>
  <si>
    <t xml:space="preserve">progetto per lavori di riqualificazione del campo sportivo </t>
  </si>
  <si>
    <t>MURO</t>
  </si>
  <si>
    <t>VICO DEL GARGANO</t>
  </si>
  <si>
    <t>Sostituzione del manto in erba sintetica dei campi da tennis comunali</t>
  </si>
  <si>
    <t>NARDO</t>
  </si>
  <si>
    <t>Realizzazione pavimento gioco Palazzetto dello sport</t>
  </si>
  <si>
    <t>NOCIGLIA</t>
  </si>
  <si>
    <t>Interventi per la rigenerazione  e il completamento degli impianti sportivi, campo da calcio a 5, campo da tennis  e infermeria pubblico</t>
  </si>
  <si>
    <t>NOVOLI</t>
  </si>
  <si>
    <t>SECLI'</t>
  </si>
  <si>
    <t>Manutenzione straordinaria campo sportivo comunale</t>
  </si>
  <si>
    <t>Recupero funzionale e adeguamento dell'impianto sportivo comunale di c.da "Spina"</t>
  </si>
  <si>
    <t>ORSARA DI PUGLIA</t>
  </si>
  <si>
    <t>SAN CASSIANO</t>
  </si>
  <si>
    <t>Adeguamento alle norme di sicurezza e prevenzione incendi dell'impianto sportivo del comune di San Cassiano</t>
  </si>
  <si>
    <t>SQUINZANO</t>
  </si>
  <si>
    <t xml:space="preserve">CEGLIE MESSAPICA </t>
  </si>
  <si>
    <t>Rifacimento della pavimentazione sportiva dei campi da tennis di Villa Cento Pini, Via F.sco Crispi</t>
  </si>
  <si>
    <t>ORTANOVA</t>
  </si>
  <si>
    <t>SAN DONACI</t>
  </si>
  <si>
    <t>Lavori di trasformazione della pavimentazione sportiva da terre stabilizzate a manto erboso artificiale del campo di calcio comunale</t>
  </si>
  <si>
    <t>ORTELLE</t>
  </si>
  <si>
    <t>NARDO'</t>
  </si>
  <si>
    <t>Ristrutturazione, adeguamento funzionale e messa a norma di locale spogliatoio e campi di calcio a 5 dell'impianto sportivo polivalente</t>
  </si>
  <si>
    <t>Lavori diu recupero funzionale e manutenzione straordinaria al fine di migliorare la possibilità di utilizzo degli impianti sportivi e degli spogliatoi ed afavorire la loro gestibilità ed efficientamento energetico</t>
  </si>
  <si>
    <t xml:space="preserve">OTRANTO </t>
  </si>
  <si>
    <t>Progetto adeguamento palazzetto dello sport</t>
  </si>
  <si>
    <t xml:space="preserve">Manutenzione straordinaria campo sportivo comunale via Caduti di Superga </t>
  </si>
  <si>
    <t>SCORRANO</t>
  </si>
  <si>
    <t>Recupero funzionale e messa a norma degli spogliatoi del Palazzetto dello sport</t>
  </si>
  <si>
    <t>POLIGNANO</t>
  </si>
  <si>
    <t>Lavori di recupero funzionale e manutenzione straordinaria degli spogliatoi e servizi igienici e miglioramento degli impianti di illuminazione dei campi da gioco presso la struttura sportiva esistente in C.da Badello</t>
  </si>
  <si>
    <t>TRINITAPOLI</t>
  </si>
  <si>
    <t>TAURISANO</t>
  </si>
  <si>
    <t>Progetto di completamento e reaizzazione di una struttura tensostatica dell'impianto sportivo in c.da Calcavecchi</t>
  </si>
  <si>
    <t>Recupero e riutilizzo impianto sportivo Piazza della repubblica</t>
  </si>
  <si>
    <t>ROSETO</t>
  </si>
  <si>
    <t>Progetto di adeguamento degli impianti sportivi comunali</t>
  </si>
  <si>
    <t>Adeguamento igienico funzionale, antincendio ed efficientamento energetico Palazzetto dello sport</t>
  </si>
  <si>
    <t>Lavori di efficientamento a LED dell'impianto di illuminazione del Campo sportivo comunale</t>
  </si>
  <si>
    <t>Lavori di recupero funzionale e manutenzione straordinaria impianto sportivo comunale - campo da calcio a cinque</t>
  </si>
  <si>
    <t>MARTIGNANO</t>
  </si>
  <si>
    <t>Manutenzione straordinaria del complesso sportivo comunale</t>
  </si>
  <si>
    <t>CORIGLIANO D'OTRANTO</t>
  </si>
  <si>
    <t>Manutenzione straordinaria pavimentazione in legno Palazzetto dello Sport</t>
  </si>
  <si>
    <t xml:space="preserve">ORTELLE </t>
  </si>
  <si>
    <t>Progetto di manutenzione straordinaria, riqualificazione e messa a norma di una porzione dell'impianto sportivo</t>
  </si>
  <si>
    <t>Progetto di riqualificazione energetica adeguamento funzionale progettazione campo da Padel Paddle</t>
  </si>
  <si>
    <t>Intervento di adeguamnto alle norme di sicurezza, igienico sanitarie e di sicurezza degli impianti sportivi presso la Palestra della Scuola "Montessori" di Francavilla Fontana</t>
  </si>
  <si>
    <t>VOLTURINO</t>
  </si>
  <si>
    <t xml:space="preserve">Recupero funzionale degli impianti sportivi comunali </t>
  </si>
  <si>
    <t>SANNICOLA</t>
  </si>
  <si>
    <t>Lavori di adeguamento impianto sportivo per l'attività agonistica della L.N.D. Stadio comunale Azzurri d'Italia</t>
  </si>
  <si>
    <t>TERLIZZI</t>
  </si>
  <si>
    <t>Lavori riqualificazione Palazzetto dello sport</t>
  </si>
  <si>
    <t>SECLI</t>
  </si>
  <si>
    <t>Sistemazione aree esterne a servizio dell'impianto sportivo polivalente coperto sito in Binetto e nuovo impianto di illuminazione esterna</t>
  </si>
  <si>
    <t xml:space="preserve">Recupero funzionale, impiantistico ed efficientamento energetico </t>
  </si>
  <si>
    <t>Adeguamento dell'impianto sportivo del comune di Nociglia</t>
  </si>
  <si>
    <t>Progetto di recupero funzionale e manutenzione straordinaria per il miglioramento della gestibilità del palazzetto dello sport comunale G.Ventura</t>
  </si>
  <si>
    <t>TRICASE</t>
  </si>
  <si>
    <t>Adeguamento impianto sportivo tennis esistente</t>
  </si>
  <si>
    <t>Lavori di manutenzione straordinaria tappeto erboso campo di calcio</t>
  </si>
  <si>
    <t>Riqualificazione e valorizzazione spazi per gli spettacoli campo da calcio</t>
  </si>
  <si>
    <t xml:space="preserve">Ristrutturazione e messa a norma ed efficientamento energetico del complesso sportivo Tiro a segno comunale di Candela </t>
  </si>
  <si>
    <t>Potenziamento e miglioramento della dotazione sportiva del campo sportivo "G.Giammaria"</t>
  </si>
  <si>
    <t>Ristrutturazione e adeguamento del campo sportivo comunale Toto Cezzi</t>
  </si>
  <si>
    <t>Adeguamento normativo del campo sportivo comunale</t>
  </si>
  <si>
    <t>Recupero funzionale dell'impianto sportivo comunale sito alla via dante Alighieri e ampliamento attività sportive</t>
  </si>
  <si>
    <t>Progetto di adeguamento e messa a norma dell'impianto sportivo comunale  sito in via Carducci</t>
  </si>
  <si>
    <t>Lavori di ristrutturazione e adeguamento del campo sportivo comunale di Via Torre santa Susanna</t>
  </si>
  <si>
    <t>UGGIANO LA CHIESA</t>
  </si>
  <si>
    <t>Progetto di completamento del campo sportivo comunale sito in Via Sferracavalli</t>
  </si>
  <si>
    <t>Copertura pista di pattinaggio nel Parco Lineare  lungo la ferrovia</t>
  </si>
  <si>
    <t>Manutenzione straordinaria ed adeguamento campo di calcetto comunale</t>
  </si>
  <si>
    <t>FINANZIAMENTO CONCESSO</t>
  </si>
  <si>
    <t>€</t>
  </si>
  <si>
    <t>( COMPRESO LO STANZIAMENTO CON L.R. N.67/2018 DI € 950.000,00)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</si>
</sst>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&quot;€&quot;\ #,##0.0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4" fontId="5" fillId="0" borderId="12" xfId="0" applyNumberFormat="1" applyFont="1" applyFill="1" applyBorder="1" applyAlignment="1">
      <alignment horizontal="center" vertical="center"/>
    </xf>
    <xf numFmtId="20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vertical="center" wrapText="1"/>
    </xf>
    <xf numFmtId="44" fontId="5" fillId="0" borderId="16" xfId="1" applyFont="1" applyFill="1" applyBorder="1" applyAlignment="1" applyProtection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4" fontId="5" fillId="0" borderId="18" xfId="0" applyNumberFormat="1" applyFont="1" applyFill="1" applyBorder="1" applyAlignment="1">
      <alignment horizontal="center" vertical="center"/>
    </xf>
    <xf numFmtId="20" fontId="5" fillId="0" borderId="18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44" fontId="5" fillId="0" borderId="21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9" fontId="5" fillId="0" borderId="18" xfId="0" quotePrefix="1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44" fontId="0" fillId="2" borderId="0" xfId="1" applyFont="1" applyFill="1" applyAlignment="1">
      <alignment horizontal="center" vertical="center"/>
    </xf>
    <xf numFmtId="0" fontId="0" fillId="2" borderId="0" xfId="0" applyFill="1"/>
    <xf numFmtId="49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/>
    <xf numFmtId="44" fontId="5" fillId="0" borderId="21" xfId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4" fontId="1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4" fontId="1" fillId="0" borderId="0" xfId="0" applyNumberFormat="1" applyFont="1" applyFill="1" applyAlignment="1">
      <alignment horizontal="center" vertical="center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20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14" fontId="5" fillId="0" borderId="18" xfId="0" applyNumberFormat="1" applyFont="1" applyFill="1" applyBorder="1" applyAlignment="1">
      <alignment horizontal="center"/>
    </xf>
    <xf numFmtId="20" fontId="5" fillId="0" borderId="18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wrapText="1"/>
    </xf>
    <xf numFmtId="0" fontId="5" fillId="0" borderId="2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44" fontId="0" fillId="0" borderId="21" xfId="1" applyFont="1" applyFill="1" applyBorder="1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5" fillId="2" borderId="13" xfId="1" applyFont="1" applyFill="1" applyBorder="1" applyAlignment="1">
      <alignment horizontal="center" vertical="center"/>
    </xf>
    <xf numFmtId="44" fontId="5" fillId="2" borderId="17" xfId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109"/>
  <sheetViews>
    <sheetView tabSelected="1" topLeftCell="A103" zoomScale="90" zoomScaleNormal="90" workbookViewId="0">
      <selection activeCell="W118" sqref="W118"/>
    </sheetView>
  </sheetViews>
  <sheetFormatPr defaultRowHeight="12.75" x14ac:dyDescent="0.2"/>
  <cols>
    <col min="1" max="1" width="9.140625" style="1"/>
    <col min="2" max="2" width="4.42578125" style="2" bestFit="1" customWidth="1"/>
    <col min="3" max="3" width="8.140625" style="2" bestFit="1" customWidth="1"/>
    <col min="4" max="4" width="7.140625" style="2" customWidth="1"/>
    <col min="5" max="5" width="15.42578125" bestFit="1" customWidth="1"/>
    <col min="6" max="6" width="11.5703125" bestFit="1" customWidth="1"/>
    <col min="7" max="7" width="20.140625" hidden="1" customWidth="1"/>
    <col min="8" max="8" width="17.140625" customWidth="1"/>
    <col min="10" max="10" width="47.140625" customWidth="1"/>
    <col min="11" max="11" width="10" customWidth="1"/>
    <col min="12" max="12" width="12.42578125" style="2" bestFit="1" customWidth="1"/>
    <col min="13" max="13" width="17.7109375" style="69" bestFit="1" customWidth="1"/>
    <col min="14" max="14" width="6.5703125" style="2" hidden="1" customWidth="1"/>
    <col min="15" max="15" width="6" style="2" hidden="1" customWidth="1"/>
    <col min="16" max="17" width="11.42578125" style="2" hidden="1" customWidth="1"/>
    <col min="18" max="18" width="3.42578125" hidden="1" customWidth="1"/>
    <col min="19" max="19" width="13.5703125" style="3" hidden="1" customWidth="1"/>
    <col min="20" max="20" width="27.42578125" style="4" hidden="1" customWidth="1"/>
    <col min="21" max="21" width="13.85546875" style="2" hidden="1" customWidth="1"/>
    <col min="22" max="22" width="17.5703125" style="2" hidden="1" customWidth="1"/>
    <col min="29" max="81" width="9.140625" style="1"/>
  </cols>
  <sheetData>
    <row r="1" spans="1:81" ht="24" customHeight="1" thickBot="1" x14ac:dyDescent="0.25">
      <c r="K1" s="70" t="s">
        <v>0</v>
      </c>
      <c r="L1" s="70"/>
      <c r="M1" s="70"/>
    </row>
    <row r="2" spans="1:81" ht="69.75" customHeight="1" thickBot="1" x14ac:dyDescent="0.25">
      <c r="B2" s="71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 t="s">
        <v>2</v>
      </c>
      <c r="O2" s="75"/>
      <c r="P2" s="75"/>
      <c r="Q2" s="76"/>
    </row>
    <row r="3" spans="1:81" ht="44.25" customHeight="1" thickBot="1" x14ac:dyDescent="0.25"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9" t="s">
        <v>14</v>
      </c>
      <c r="N3" s="10" t="s">
        <v>15</v>
      </c>
      <c r="O3" s="11" t="s">
        <v>16</v>
      </c>
      <c r="P3" s="11" t="s">
        <v>17</v>
      </c>
      <c r="Q3" s="12" t="s">
        <v>18</v>
      </c>
    </row>
    <row r="4" spans="1:81" ht="50.1" customHeight="1" x14ac:dyDescent="0.2">
      <c r="B4" s="13">
        <v>1</v>
      </c>
      <c r="C4" s="14">
        <v>2017</v>
      </c>
      <c r="D4" s="15">
        <v>54</v>
      </c>
      <c r="E4" s="16">
        <v>43164</v>
      </c>
      <c r="F4" s="17">
        <v>0.8666666666666667</v>
      </c>
      <c r="G4" s="18" t="s">
        <v>19</v>
      </c>
      <c r="H4" s="19" t="s">
        <v>20</v>
      </c>
      <c r="I4" s="18" t="s">
        <v>21</v>
      </c>
      <c r="J4" s="20" t="s">
        <v>22</v>
      </c>
      <c r="K4" s="21">
        <v>83</v>
      </c>
      <c r="L4" s="77">
        <v>85000</v>
      </c>
      <c r="M4" s="22">
        <v>100000</v>
      </c>
      <c r="N4" s="23">
        <f t="shared" ref="N4:N35" si="0">E4-43130</f>
        <v>34</v>
      </c>
      <c r="O4" s="24">
        <f t="shared" ref="O4:O35" si="1">36-N4</f>
        <v>2</v>
      </c>
      <c r="P4" s="25">
        <f t="shared" ref="P4:P35" si="2">(O4/36)</f>
        <v>5.5555555555555552E-2</v>
      </c>
      <c r="Q4" s="24">
        <f t="shared" ref="Q4:Q35" si="3">K4+P4*0.7+(1-F4)/10*0.3</f>
        <v>83.042888888888896</v>
      </c>
      <c r="S4" s="3">
        <v>100000</v>
      </c>
      <c r="T4" s="4" t="s">
        <v>23</v>
      </c>
      <c r="U4" s="26">
        <f t="shared" ref="U4:U35" si="4">M4*0.75</f>
        <v>75000</v>
      </c>
      <c r="V4" s="26">
        <f t="shared" ref="V4:V35" si="5">M4*0.85</f>
        <v>85000</v>
      </c>
    </row>
    <row r="5" spans="1:81" s="39" customFormat="1" ht="50.1" customHeight="1" x14ac:dyDescent="0.2">
      <c r="A5" s="27"/>
      <c r="B5" s="28">
        <v>2</v>
      </c>
      <c r="C5" s="29">
        <v>2017</v>
      </c>
      <c r="D5" s="30">
        <v>23</v>
      </c>
      <c r="E5" s="31">
        <v>43160</v>
      </c>
      <c r="F5" s="32">
        <v>0.50972222222222219</v>
      </c>
      <c r="G5" s="33" t="s">
        <v>19</v>
      </c>
      <c r="H5" s="34" t="s">
        <v>24</v>
      </c>
      <c r="I5" s="34" t="s">
        <v>25</v>
      </c>
      <c r="J5" s="35" t="s">
        <v>26</v>
      </c>
      <c r="K5" s="36">
        <v>70</v>
      </c>
      <c r="L5" s="78">
        <v>85000</v>
      </c>
      <c r="M5" s="37">
        <v>100000</v>
      </c>
      <c r="N5" s="23">
        <f t="shared" si="0"/>
        <v>30</v>
      </c>
      <c r="O5" s="24">
        <f t="shared" si="1"/>
        <v>6</v>
      </c>
      <c r="P5" s="25">
        <f t="shared" si="2"/>
        <v>0.16666666666666666</v>
      </c>
      <c r="Q5" s="24">
        <f t="shared" si="3"/>
        <v>70.131374999999991</v>
      </c>
      <c r="R5" s="38"/>
      <c r="S5" s="3">
        <v>99750</v>
      </c>
      <c r="T5" s="4" t="s">
        <v>27</v>
      </c>
      <c r="U5" s="26">
        <f t="shared" si="4"/>
        <v>75000</v>
      </c>
      <c r="V5" s="26">
        <f t="shared" si="5"/>
        <v>85000</v>
      </c>
      <c r="W5" s="38"/>
      <c r="X5" s="38"/>
      <c r="Y5" s="38"/>
      <c r="Z5" s="38"/>
      <c r="AA5" s="38"/>
      <c r="AB5" s="38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</row>
    <row r="6" spans="1:81" s="44" customFormat="1" ht="50.1" customHeight="1" x14ac:dyDescent="0.2">
      <c r="A6" s="1"/>
      <c r="B6" s="28">
        <v>3</v>
      </c>
      <c r="C6" s="29">
        <v>2017</v>
      </c>
      <c r="D6" s="30">
        <v>66</v>
      </c>
      <c r="E6" s="31">
        <v>43164</v>
      </c>
      <c r="F6" s="32">
        <v>0.8666666666666667</v>
      </c>
      <c r="G6" s="33" t="s">
        <v>19</v>
      </c>
      <c r="H6" s="40" t="s">
        <v>28</v>
      </c>
      <c r="I6" s="40" t="s">
        <v>21</v>
      </c>
      <c r="J6" s="41" t="s">
        <v>29</v>
      </c>
      <c r="K6" s="42" t="s">
        <v>30</v>
      </c>
      <c r="L6" s="78">
        <v>85000</v>
      </c>
      <c r="M6" s="37">
        <v>100000</v>
      </c>
      <c r="N6" s="23">
        <f t="shared" si="0"/>
        <v>34</v>
      </c>
      <c r="O6" s="24">
        <f t="shared" si="1"/>
        <v>2</v>
      </c>
      <c r="P6" s="25">
        <f t="shared" si="2"/>
        <v>5.5555555555555552E-2</v>
      </c>
      <c r="Q6" s="24">
        <f t="shared" si="3"/>
        <v>70.042888888888896</v>
      </c>
      <c r="R6"/>
      <c r="S6" s="43"/>
      <c r="T6" s="4" t="s">
        <v>31</v>
      </c>
      <c r="U6" s="26">
        <f t="shared" si="4"/>
        <v>75000</v>
      </c>
      <c r="V6" s="26">
        <f t="shared" si="5"/>
        <v>85000</v>
      </c>
      <c r="W6"/>
      <c r="X6"/>
      <c r="Y6"/>
      <c r="Z6"/>
      <c r="AA6"/>
      <c r="AB6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ht="50.1" customHeight="1" x14ac:dyDescent="0.2">
      <c r="B7" s="28">
        <v>4</v>
      </c>
      <c r="C7" s="29">
        <v>2017</v>
      </c>
      <c r="D7" s="30">
        <v>11</v>
      </c>
      <c r="E7" s="31">
        <v>43164</v>
      </c>
      <c r="F7" s="32">
        <v>0.8666666666666667</v>
      </c>
      <c r="G7" s="33" t="s">
        <v>19</v>
      </c>
      <c r="H7" s="33" t="s">
        <v>32</v>
      </c>
      <c r="I7" s="30" t="s">
        <v>25</v>
      </c>
      <c r="J7" s="35" t="s">
        <v>33</v>
      </c>
      <c r="K7" s="36">
        <v>70</v>
      </c>
      <c r="L7" s="78">
        <v>100000</v>
      </c>
      <c r="M7" s="37">
        <v>118000</v>
      </c>
      <c r="N7" s="23">
        <f t="shared" si="0"/>
        <v>34</v>
      </c>
      <c r="O7" s="24">
        <f t="shared" si="1"/>
        <v>2</v>
      </c>
      <c r="P7" s="25">
        <f t="shared" si="2"/>
        <v>5.5555555555555552E-2</v>
      </c>
      <c r="Q7" s="24">
        <f t="shared" si="3"/>
        <v>70.042888888888896</v>
      </c>
      <c r="S7" s="3">
        <v>97500</v>
      </c>
      <c r="T7" s="4" t="s">
        <v>34</v>
      </c>
      <c r="U7" s="26">
        <f t="shared" si="4"/>
        <v>88500</v>
      </c>
      <c r="V7" s="26">
        <f t="shared" si="5"/>
        <v>100300</v>
      </c>
    </row>
    <row r="8" spans="1:81" ht="50.1" customHeight="1" x14ac:dyDescent="0.2">
      <c r="B8" s="28">
        <v>5</v>
      </c>
      <c r="C8" s="29">
        <v>2017</v>
      </c>
      <c r="D8" s="30">
        <v>69</v>
      </c>
      <c r="E8" s="31">
        <v>43164</v>
      </c>
      <c r="F8" s="32">
        <v>0.78263888888888899</v>
      </c>
      <c r="G8" s="33" t="s">
        <v>19</v>
      </c>
      <c r="H8" s="45" t="s">
        <v>35</v>
      </c>
      <c r="I8" s="34" t="s">
        <v>25</v>
      </c>
      <c r="J8" s="35" t="s">
        <v>36</v>
      </c>
      <c r="K8" s="36">
        <v>69</v>
      </c>
      <c r="L8" s="78">
        <v>73850</v>
      </c>
      <c r="M8" s="37">
        <v>98850</v>
      </c>
      <c r="N8" s="23">
        <f t="shared" si="0"/>
        <v>34</v>
      </c>
      <c r="O8" s="24">
        <f t="shared" si="1"/>
        <v>2</v>
      </c>
      <c r="P8" s="25">
        <f t="shared" si="2"/>
        <v>5.5555555555555552E-2</v>
      </c>
      <c r="Q8" s="24">
        <f t="shared" si="3"/>
        <v>69.045409722222232</v>
      </c>
      <c r="S8" s="3">
        <v>70000</v>
      </c>
      <c r="T8" s="4" t="s">
        <v>37</v>
      </c>
      <c r="U8" s="26">
        <f t="shared" si="4"/>
        <v>74137.5</v>
      </c>
      <c r="V8" s="26">
        <f t="shared" si="5"/>
        <v>84022.5</v>
      </c>
    </row>
    <row r="9" spans="1:81" ht="50.1" customHeight="1" x14ac:dyDescent="0.2">
      <c r="B9" s="28">
        <v>6</v>
      </c>
      <c r="C9" s="29">
        <v>2017</v>
      </c>
      <c r="D9" s="30">
        <v>88</v>
      </c>
      <c r="E9" s="31">
        <v>43164</v>
      </c>
      <c r="F9" s="32">
        <v>0.63402777777777775</v>
      </c>
      <c r="G9" s="33" t="s">
        <v>19</v>
      </c>
      <c r="H9" s="33" t="s">
        <v>38</v>
      </c>
      <c r="I9" s="30" t="s">
        <v>25</v>
      </c>
      <c r="J9" s="35" t="s">
        <v>39</v>
      </c>
      <c r="K9" s="36">
        <v>68</v>
      </c>
      <c r="L9" s="78">
        <v>100000</v>
      </c>
      <c r="M9" s="37">
        <v>118000</v>
      </c>
      <c r="N9" s="23">
        <f t="shared" si="0"/>
        <v>34</v>
      </c>
      <c r="O9" s="24">
        <f t="shared" si="1"/>
        <v>2</v>
      </c>
      <c r="P9" s="25">
        <f t="shared" si="2"/>
        <v>5.5555555555555552E-2</v>
      </c>
      <c r="Q9" s="24">
        <f t="shared" si="3"/>
        <v>68.049868055555564</v>
      </c>
      <c r="S9" s="3">
        <v>51000</v>
      </c>
      <c r="T9" s="4" t="s">
        <v>40</v>
      </c>
      <c r="U9" s="26">
        <f t="shared" si="4"/>
        <v>88500</v>
      </c>
      <c r="V9" s="26">
        <f t="shared" si="5"/>
        <v>100300</v>
      </c>
    </row>
    <row r="10" spans="1:81" s="44" customFormat="1" ht="50.1" customHeight="1" x14ac:dyDescent="0.2">
      <c r="A10" s="1"/>
      <c r="B10" s="28">
        <v>7</v>
      </c>
      <c r="C10" s="29">
        <v>2017</v>
      </c>
      <c r="D10" s="30">
        <v>72</v>
      </c>
      <c r="E10" s="31">
        <v>43130</v>
      </c>
      <c r="F10" s="32">
        <v>0.63611111111111118</v>
      </c>
      <c r="G10" s="33" t="s">
        <v>19</v>
      </c>
      <c r="H10" s="33" t="s">
        <v>41</v>
      </c>
      <c r="I10" s="30" t="s">
        <v>21</v>
      </c>
      <c r="J10" s="35" t="s">
        <v>42</v>
      </c>
      <c r="K10" s="36">
        <v>63</v>
      </c>
      <c r="L10" s="78">
        <v>85000</v>
      </c>
      <c r="M10" s="37">
        <v>100000</v>
      </c>
      <c r="N10" s="23">
        <f t="shared" si="0"/>
        <v>0</v>
      </c>
      <c r="O10" s="24">
        <f t="shared" si="1"/>
        <v>36</v>
      </c>
      <c r="P10" s="25">
        <f t="shared" si="2"/>
        <v>1</v>
      </c>
      <c r="Q10" s="24">
        <f t="shared" si="3"/>
        <v>63.71091666666667</v>
      </c>
      <c r="R10"/>
      <c r="S10" s="3">
        <v>75000</v>
      </c>
      <c r="T10" s="4" t="s">
        <v>43</v>
      </c>
      <c r="U10" s="26">
        <f t="shared" si="4"/>
        <v>75000</v>
      </c>
      <c r="V10" s="26">
        <f t="shared" si="5"/>
        <v>85000</v>
      </c>
      <c r="W10"/>
      <c r="X10"/>
      <c r="Y10"/>
      <c r="Z10"/>
      <c r="AA10"/>
      <c r="AB10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</row>
    <row r="11" spans="1:81" s="44" customFormat="1" ht="50.1" customHeight="1" x14ac:dyDescent="0.2">
      <c r="A11" s="1"/>
      <c r="B11" s="28">
        <v>8</v>
      </c>
      <c r="C11" s="29">
        <v>2017</v>
      </c>
      <c r="D11" s="30">
        <v>90</v>
      </c>
      <c r="E11" s="31">
        <v>43151</v>
      </c>
      <c r="F11" s="32">
        <v>0.55833333333333335</v>
      </c>
      <c r="G11" s="33" t="s">
        <v>19</v>
      </c>
      <c r="H11" s="33" t="s">
        <v>44</v>
      </c>
      <c r="I11" s="30" t="s">
        <v>25</v>
      </c>
      <c r="J11" s="35" t="s">
        <v>45</v>
      </c>
      <c r="K11" s="36">
        <v>63</v>
      </c>
      <c r="L11" s="78">
        <v>75000</v>
      </c>
      <c r="M11" s="37">
        <v>100000</v>
      </c>
      <c r="N11" s="23">
        <f t="shared" si="0"/>
        <v>21</v>
      </c>
      <c r="O11" s="24">
        <f t="shared" si="1"/>
        <v>15</v>
      </c>
      <c r="P11" s="25">
        <f t="shared" si="2"/>
        <v>0.41666666666666669</v>
      </c>
      <c r="Q11" s="24">
        <f t="shared" si="3"/>
        <v>63.304916666666664</v>
      </c>
      <c r="R11"/>
      <c r="S11" s="3">
        <v>93368.182000000001</v>
      </c>
      <c r="T11" s="4" t="s">
        <v>46</v>
      </c>
      <c r="U11" s="26">
        <f t="shared" si="4"/>
        <v>75000</v>
      </c>
      <c r="V11" s="26">
        <f t="shared" si="5"/>
        <v>85000</v>
      </c>
      <c r="W11"/>
      <c r="X11"/>
      <c r="Y11"/>
      <c r="Z11"/>
      <c r="AA11"/>
      <c r="AB1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</row>
    <row r="12" spans="1:81" ht="50.1" customHeight="1" x14ac:dyDescent="0.2">
      <c r="B12" s="28">
        <v>9</v>
      </c>
      <c r="C12" s="29">
        <v>2017</v>
      </c>
      <c r="D12" s="30">
        <v>50</v>
      </c>
      <c r="E12" s="31">
        <v>43160</v>
      </c>
      <c r="F12" s="32">
        <v>0.76180555555555562</v>
      </c>
      <c r="G12" s="33" t="s">
        <v>19</v>
      </c>
      <c r="H12" s="33" t="s">
        <v>47</v>
      </c>
      <c r="I12" s="30" t="s">
        <v>48</v>
      </c>
      <c r="J12" s="35" t="s">
        <v>49</v>
      </c>
      <c r="K12" s="36">
        <v>60</v>
      </c>
      <c r="L12" s="78">
        <v>98430</v>
      </c>
      <c r="M12" s="37">
        <v>115800</v>
      </c>
      <c r="N12" s="23">
        <f t="shared" si="0"/>
        <v>30</v>
      </c>
      <c r="O12" s="24">
        <f t="shared" si="1"/>
        <v>6</v>
      </c>
      <c r="P12" s="25">
        <f t="shared" si="2"/>
        <v>0.16666666666666666</v>
      </c>
      <c r="Q12" s="24">
        <f t="shared" si="3"/>
        <v>60.1238125</v>
      </c>
      <c r="S12" s="3">
        <v>67500</v>
      </c>
      <c r="T12" s="4" t="s">
        <v>50</v>
      </c>
      <c r="U12" s="26">
        <f t="shared" si="4"/>
        <v>86850</v>
      </c>
      <c r="V12" s="26">
        <f t="shared" si="5"/>
        <v>98430</v>
      </c>
    </row>
    <row r="13" spans="1:81" s="44" customFormat="1" ht="50.1" customHeight="1" x14ac:dyDescent="0.2">
      <c r="A13" s="1"/>
      <c r="B13" s="28">
        <v>10</v>
      </c>
      <c r="C13" s="29">
        <v>2017</v>
      </c>
      <c r="D13" s="30">
        <v>16</v>
      </c>
      <c r="E13" s="31">
        <v>43163</v>
      </c>
      <c r="F13" s="32">
        <v>0.81597222222222221</v>
      </c>
      <c r="G13" s="33" t="s">
        <v>19</v>
      </c>
      <c r="H13" s="33" t="s">
        <v>51</v>
      </c>
      <c r="I13" s="30" t="s">
        <v>25</v>
      </c>
      <c r="J13" s="35" t="s">
        <v>52</v>
      </c>
      <c r="K13" s="36">
        <v>59</v>
      </c>
      <c r="L13" s="78">
        <v>85000</v>
      </c>
      <c r="M13" s="37">
        <v>100000</v>
      </c>
      <c r="N13" s="23">
        <f t="shared" si="0"/>
        <v>33</v>
      </c>
      <c r="O13" s="24">
        <f t="shared" si="1"/>
        <v>3</v>
      </c>
      <c r="P13" s="25">
        <f t="shared" si="2"/>
        <v>8.3333333333333329E-2</v>
      </c>
      <c r="Q13" s="24">
        <f t="shared" si="3"/>
        <v>59.063854166666665</v>
      </c>
      <c r="R13"/>
      <c r="S13" s="3">
        <v>100000</v>
      </c>
      <c r="T13" s="4" t="s">
        <v>53</v>
      </c>
      <c r="U13" s="26">
        <f t="shared" si="4"/>
        <v>75000</v>
      </c>
      <c r="V13" s="26">
        <f t="shared" si="5"/>
        <v>85000</v>
      </c>
      <c r="W13"/>
      <c r="X13"/>
      <c r="Y13"/>
      <c r="Z13"/>
      <c r="AA13"/>
      <c r="AB13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</row>
    <row r="14" spans="1:81" s="44" customFormat="1" ht="50.1" customHeight="1" x14ac:dyDescent="0.2">
      <c r="A14" s="1"/>
      <c r="B14" s="28">
        <v>11</v>
      </c>
      <c r="C14" s="29">
        <v>2017</v>
      </c>
      <c r="D14" s="30">
        <v>73</v>
      </c>
      <c r="E14" s="31">
        <v>43164</v>
      </c>
      <c r="F14" s="32">
        <v>0.78263888888888899</v>
      </c>
      <c r="G14" s="33" t="s">
        <v>19</v>
      </c>
      <c r="H14" s="33" t="s">
        <v>54</v>
      </c>
      <c r="I14" s="30" t="s">
        <v>25</v>
      </c>
      <c r="J14" s="35" t="s">
        <v>55</v>
      </c>
      <c r="K14" s="36">
        <v>59</v>
      </c>
      <c r="L14" s="78">
        <v>100000</v>
      </c>
      <c r="M14" s="37">
        <v>173000</v>
      </c>
      <c r="N14" s="23">
        <f t="shared" si="0"/>
        <v>34</v>
      </c>
      <c r="O14" s="24">
        <f t="shared" si="1"/>
        <v>2</v>
      </c>
      <c r="P14" s="25">
        <f t="shared" si="2"/>
        <v>5.5555555555555552E-2</v>
      </c>
      <c r="Q14" s="24">
        <f t="shared" si="3"/>
        <v>59.045409722222225</v>
      </c>
      <c r="R14"/>
      <c r="S14" s="3">
        <v>100000</v>
      </c>
      <c r="T14" s="4" t="s">
        <v>32</v>
      </c>
      <c r="U14" s="26">
        <f t="shared" si="4"/>
        <v>129750</v>
      </c>
      <c r="V14" s="26">
        <f t="shared" si="5"/>
        <v>147050</v>
      </c>
      <c r="W14"/>
      <c r="X14"/>
      <c r="Y14"/>
      <c r="Z14"/>
      <c r="AA14"/>
      <c r="AB14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</row>
    <row r="15" spans="1:81" s="46" customFormat="1" ht="50.1" customHeight="1" x14ac:dyDescent="0.2">
      <c r="A15" s="1"/>
      <c r="B15" s="28">
        <v>12</v>
      </c>
      <c r="C15" s="29">
        <v>2017</v>
      </c>
      <c r="D15" s="30">
        <v>63</v>
      </c>
      <c r="E15" s="31">
        <v>43138</v>
      </c>
      <c r="F15" s="32">
        <v>0.62291666666666667</v>
      </c>
      <c r="G15" s="33" t="s">
        <v>19</v>
      </c>
      <c r="H15" s="33" t="s">
        <v>56</v>
      </c>
      <c r="I15" s="30" t="s">
        <v>57</v>
      </c>
      <c r="J15" s="35" t="s">
        <v>58</v>
      </c>
      <c r="K15" s="36">
        <v>58</v>
      </c>
      <c r="L15" s="78">
        <v>100000</v>
      </c>
      <c r="M15" s="37">
        <v>170000</v>
      </c>
      <c r="N15" s="23">
        <f t="shared" si="0"/>
        <v>8</v>
      </c>
      <c r="O15" s="24">
        <f t="shared" si="1"/>
        <v>28</v>
      </c>
      <c r="P15" s="25">
        <f t="shared" si="2"/>
        <v>0.77777777777777779</v>
      </c>
      <c r="Q15" s="24">
        <f t="shared" si="3"/>
        <v>58.555756944444447</v>
      </c>
      <c r="R15"/>
      <c r="S15" s="3">
        <v>75000</v>
      </c>
      <c r="T15" s="4" t="s">
        <v>59</v>
      </c>
      <c r="U15" s="26">
        <f t="shared" si="4"/>
        <v>127500</v>
      </c>
      <c r="V15" s="26">
        <f t="shared" si="5"/>
        <v>144500</v>
      </c>
      <c r="W15"/>
      <c r="X15"/>
      <c r="Y15"/>
      <c r="Z15"/>
      <c r="AA15"/>
      <c r="AB15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s="46" customFormat="1" ht="50.1" customHeight="1" x14ac:dyDescent="0.2">
      <c r="A16" s="1"/>
      <c r="B16" s="28">
        <v>13</v>
      </c>
      <c r="C16" s="29">
        <v>2017</v>
      </c>
      <c r="D16" s="30">
        <v>84</v>
      </c>
      <c r="E16" s="31">
        <v>43159</v>
      </c>
      <c r="F16" s="32">
        <v>0.56736111111111109</v>
      </c>
      <c r="G16" s="33" t="s">
        <v>19</v>
      </c>
      <c r="H16" s="33" t="s">
        <v>60</v>
      </c>
      <c r="I16" s="30" t="s">
        <v>25</v>
      </c>
      <c r="J16" s="35" t="s">
        <v>61</v>
      </c>
      <c r="K16" s="36">
        <v>58</v>
      </c>
      <c r="L16" s="78">
        <v>71250</v>
      </c>
      <c r="M16" s="37">
        <v>95000</v>
      </c>
      <c r="N16" s="23">
        <f t="shared" si="0"/>
        <v>29</v>
      </c>
      <c r="O16" s="24">
        <f t="shared" si="1"/>
        <v>7</v>
      </c>
      <c r="P16" s="25">
        <f t="shared" si="2"/>
        <v>0.19444444444444445</v>
      </c>
      <c r="Q16" s="24">
        <f t="shared" si="3"/>
        <v>58.14909027777778</v>
      </c>
      <c r="R16"/>
      <c r="S16" s="3">
        <v>75000</v>
      </c>
      <c r="T16" s="4" t="s">
        <v>62</v>
      </c>
      <c r="U16" s="26">
        <f t="shared" si="4"/>
        <v>71250</v>
      </c>
      <c r="V16" s="26">
        <f t="shared" si="5"/>
        <v>80750</v>
      </c>
      <c r="W16"/>
      <c r="X16"/>
      <c r="Y16"/>
      <c r="Z16"/>
      <c r="AA16"/>
      <c r="AB16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s="44" customFormat="1" ht="50.1" customHeight="1" x14ac:dyDescent="0.2">
      <c r="A17" s="1"/>
      <c r="B17" s="28">
        <v>14</v>
      </c>
      <c r="C17" s="29">
        <v>2017</v>
      </c>
      <c r="D17" s="30">
        <v>94</v>
      </c>
      <c r="E17" s="31">
        <v>43133</v>
      </c>
      <c r="F17" s="32">
        <v>0.59791666666666665</v>
      </c>
      <c r="G17" s="33" t="s">
        <v>19</v>
      </c>
      <c r="H17" s="33" t="s">
        <v>63</v>
      </c>
      <c r="I17" s="30" t="s">
        <v>64</v>
      </c>
      <c r="J17" s="35" t="s">
        <v>65</v>
      </c>
      <c r="K17" s="36">
        <v>57</v>
      </c>
      <c r="L17" s="78">
        <v>97500</v>
      </c>
      <c r="M17" s="37">
        <v>130000</v>
      </c>
      <c r="N17" s="23">
        <f t="shared" si="0"/>
        <v>3</v>
      </c>
      <c r="O17" s="24">
        <f t="shared" si="1"/>
        <v>33</v>
      </c>
      <c r="P17" s="25">
        <f t="shared" si="2"/>
        <v>0.91666666666666663</v>
      </c>
      <c r="Q17" s="24">
        <f t="shared" si="3"/>
        <v>57.653729166666665</v>
      </c>
      <c r="R17"/>
      <c r="S17" s="3">
        <v>100000</v>
      </c>
      <c r="T17" s="4" t="s">
        <v>66</v>
      </c>
      <c r="U17" s="26">
        <f t="shared" si="4"/>
        <v>97500</v>
      </c>
      <c r="V17" s="26">
        <f t="shared" si="5"/>
        <v>110500</v>
      </c>
      <c r="W17"/>
      <c r="X17"/>
      <c r="Y17"/>
      <c r="Z17"/>
      <c r="AA17"/>
      <c r="AB17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 s="48" customFormat="1" ht="50.1" customHeight="1" x14ac:dyDescent="0.2">
      <c r="A18" s="47"/>
      <c r="B18" s="28">
        <v>15</v>
      </c>
      <c r="C18" s="29">
        <v>2017</v>
      </c>
      <c r="D18" s="30">
        <v>14</v>
      </c>
      <c r="E18" s="31">
        <v>43146</v>
      </c>
      <c r="F18" s="32">
        <v>0.48125000000000001</v>
      </c>
      <c r="G18" s="33" t="s">
        <v>19</v>
      </c>
      <c r="H18" s="33" t="s">
        <v>67</v>
      </c>
      <c r="I18" s="30" t="s">
        <v>21</v>
      </c>
      <c r="J18" s="35" t="s">
        <v>68</v>
      </c>
      <c r="K18" s="36">
        <v>57</v>
      </c>
      <c r="L18" s="78">
        <v>100000</v>
      </c>
      <c r="M18" s="37">
        <v>135140</v>
      </c>
      <c r="N18" s="23">
        <f t="shared" si="0"/>
        <v>16</v>
      </c>
      <c r="O18" s="24">
        <f t="shared" si="1"/>
        <v>20</v>
      </c>
      <c r="P18" s="25">
        <f t="shared" si="2"/>
        <v>0.55555555555555558</v>
      </c>
      <c r="Q18" s="24">
        <f t="shared" si="3"/>
        <v>57.404451388888887</v>
      </c>
      <c r="R18" s="2"/>
      <c r="S18" s="3">
        <v>100000</v>
      </c>
      <c r="T18" s="4" t="s">
        <v>69</v>
      </c>
      <c r="U18" s="26">
        <f t="shared" si="4"/>
        <v>101355</v>
      </c>
      <c r="V18" s="26">
        <f t="shared" si="5"/>
        <v>114869</v>
      </c>
      <c r="W18" s="2"/>
      <c r="X18" s="2"/>
      <c r="Y18" s="2"/>
      <c r="Z18" s="2"/>
      <c r="AA18" s="2"/>
      <c r="AB18" s="2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</row>
    <row r="19" spans="1:81" s="44" customFormat="1" ht="50.1" customHeight="1" x14ac:dyDescent="0.2">
      <c r="A19" s="1"/>
      <c r="B19" s="28">
        <v>16</v>
      </c>
      <c r="C19" s="29">
        <v>2017</v>
      </c>
      <c r="D19" s="30">
        <v>102</v>
      </c>
      <c r="E19" s="31">
        <v>43159</v>
      </c>
      <c r="F19" s="32">
        <v>0.54583333333333328</v>
      </c>
      <c r="G19" s="33" t="s">
        <v>19</v>
      </c>
      <c r="H19" s="33" t="s">
        <v>70</v>
      </c>
      <c r="I19" s="30" t="s">
        <v>21</v>
      </c>
      <c r="J19" s="35" t="s">
        <v>71</v>
      </c>
      <c r="K19" s="36">
        <v>57</v>
      </c>
      <c r="L19" s="78">
        <v>84718.34</v>
      </c>
      <c r="M19" s="37">
        <v>99668.64</v>
      </c>
      <c r="N19" s="23">
        <f t="shared" si="0"/>
        <v>29</v>
      </c>
      <c r="O19" s="24">
        <f t="shared" si="1"/>
        <v>7</v>
      </c>
      <c r="P19" s="25">
        <f t="shared" si="2"/>
        <v>0.19444444444444445</v>
      </c>
      <c r="Q19" s="24">
        <f t="shared" si="3"/>
        <v>57.14973611111111</v>
      </c>
      <c r="R19"/>
      <c r="S19" s="3">
        <v>85000</v>
      </c>
      <c r="T19" s="4" t="s">
        <v>72</v>
      </c>
      <c r="U19" s="26">
        <f t="shared" si="4"/>
        <v>74751.48</v>
      </c>
      <c r="V19" s="26">
        <f t="shared" si="5"/>
        <v>84718.343999999997</v>
      </c>
      <c r="W19"/>
      <c r="X19"/>
      <c r="Y19"/>
      <c r="Z19"/>
      <c r="AA19"/>
      <c r="AB19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s="44" customFormat="1" ht="50.1" customHeight="1" x14ac:dyDescent="0.2">
      <c r="A20" s="1"/>
      <c r="B20" s="28">
        <v>17</v>
      </c>
      <c r="C20" s="29">
        <v>2017</v>
      </c>
      <c r="D20" s="30">
        <v>55</v>
      </c>
      <c r="E20" s="31">
        <v>43164</v>
      </c>
      <c r="F20" s="32">
        <v>0.84583333333333333</v>
      </c>
      <c r="G20" s="33" t="s">
        <v>19</v>
      </c>
      <c r="H20" s="33" t="s">
        <v>73</v>
      </c>
      <c r="I20" s="30" t="s">
        <v>25</v>
      </c>
      <c r="J20" s="35" t="s">
        <v>74</v>
      </c>
      <c r="K20" s="36">
        <v>57</v>
      </c>
      <c r="L20" s="78">
        <v>84575</v>
      </c>
      <c r="M20" s="37">
        <v>99500</v>
      </c>
      <c r="N20" s="23">
        <f t="shared" si="0"/>
        <v>34</v>
      </c>
      <c r="O20" s="24">
        <f t="shared" si="1"/>
        <v>2</v>
      </c>
      <c r="P20" s="25">
        <f t="shared" si="2"/>
        <v>5.5555555555555552E-2</v>
      </c>
      <c r="Q20" s="24">
        <f t="shared" si="3"/>
        <v>57.043513888888889</v>
      </c>
      <c r="R20"/>
      <c r="S20" s="3">
        <v>90000</v>
      </c>
      <c r="T20" s="4" t="s">
        <v>75</v>
      </c>
      <c r="U20" s="26">
        <f t="shared" si="4"/>
        <v>74625</v>
      </c>
      <c r="V20" s="26">
        <f t="shared" si="5"/>
        <v>84575</v>
      </c>
      <c r="W20"/>
      <c r="X20"/>
      <c r="Y20"/>
      <c r="Z20"/>
      <c r="AA20"/>
      <c r="AB20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s="49" customFormat="1" ht="50.1" customHeight="1" x14ac:dyDescent="0.2">
      <c r="A21" s="1"/>
      <c r="B21" s="28">
        <v>18</v>
      </c>
      <c r="C21" s="29">
        <v>2017</v>
      </c>
      <c r="D21" s="30">
        <v>67</v>
      </c>
      <c r="E21" s="31">
        <v>43132</v>
      </c>
      <c r="F21" s="32">
        <v>0.4368055555555555</v>
      </c>
      <c r="G21" s="33" t="s">
        <v>19</v>
      </c>
      <c r="H21" s="33" t="s">
        <v>76</v>
      </c>
      <c r="I21" s="30" t="s">
        <v>21</v>
      </c>
      <c r="J21" s="35" t="s">
        <v>77</v>
      </c>
      <c r="K21" s="36">
        <v>56</v>
      </c>
      <c r="L21" s="78">
        <v>85000</v>
      </c>
      <c r="M21" s="37">
        <v>100000</v>
      </c>
      <c r="N21" s="23">
        <f t="shared" si="0"/>
        <v>2</v>
      </c>
      <c r="O21" s="24">
        <f t="shared" si="1"/>
        <v>34</v>
      </c>
      <c r="P21" s="25">
        <f t="shared" si="2"/>
        <v>0.94444444444444442</v>
      </c>
      <c r="Q21" s="24">
        <f t="shared" si="3"/>
        <v>56.678006944444448</v>
      </c>
      <c r="R21"/>
      <c r="S21" s="3">
        <v>97500</v>
      </c>
      <c r="T21" s="4" t="s">
        <v>78</v>
      </c>
      <c r="U21" s="26">
        <f t="shared" si="4"/>
        <v>75000</v>
      </c>
      <c r="V21" s="26">
        <f t="shared" si="5"/>
        <v>85000</v>
      </c>
      <c r="W21"/>
      <c r="X21"/>
      <c r="Y21"/>
      <c r="Z21"/>
      <c r="AA21"/>
      <c r="AB2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s="49" customFormat="1" ht="50.1" customHeight="1" x14ac:dyDescent="0.2">
      <c r="A22" s="1"/>
      <c r="B22" s="28">
        <v>19</v>
      </c>
      <c r="C22" s="29">
        <v>2017</v>
      </c>
      <c r="D22" s="30">
        <v>12</v>
      </c>
      <c r="E22" s="31">
        <v>43164</v>
      </c>
      <c r="F22" s="32">
        <v>0.63402777777777775</v>
      </c>
      <c r="G22" s="33" t="s">
        <v>19</v>
      </c>
      <c r="H22" s="33" t="s">
        <v>59</v>
      </c>
      <c r="I22" s="30" t="s">
        <v>21</v>
      </c>
      <c r="J22" s="35" t="s">
        <v>79</v>
      </c>
      <c r="K22" s="36">
        <v>56</v>
      </c>
      <c r="L22" s="78">
        <v>85000</v>
      </c>
      <c r="M22" s="37">
        <v>100000</v>
      </c>
      <c r="N22" s="23">
        <f t="shared" si="0"/>
        <v>34</v>
      </c>
      <c r="O22" s="24">
        <f t="shared" si="1"/>
        <v>2</v>
      </c>
      <c r="P22" s="25">
        <f t="shared" si="2"/>
        <v>5.5555555555555552E-2</v>
      </c>
      <c r="Q22" s="24">
        <f t="shared" si="3"/>
        <v>56.049868055555557</v>
      </c>
      <c r="R22"/>
      <c r="S22" s="3">
        <v>85000</v>
      </c>
      <c r="T22" s="4" t="s">
        <v>80</v>
      </c>
      <c r="U22" s="26">
        <f t="shared" si="4"/>
        <v>75000</v>
      </c>
      <c r="V22" s="26">
        <f t="shared" si="5"/>
        <v>85000</v>
      </c>
      <c r="W22"/>
      <c r="X22"/>
      <c r="Y22"/>
      <c r="Z22"/>
      <c r="AA22"/>
      <c r="AB22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</row>
    <row r="23" spans="1:81" s="49" customFormat="1" ht="50.1" customHeight="1" x14ac:dyDescent="0.2">
      <c r="A23" s="1"/>
      <c r="B23" s="28">
        <v>20</v>
      </c>
      <c r="C23" s="29">
        <v>2017</v>
      </c>
      <c r="D23" s="30">
        <v>51</v>
      </c>
      <c r="E23" s="31">
        <v>43164</v>
      </c>
      <c r="F23" s="32">
        <v>0.71875</v>
      </c>
      <c r="G23" s="33" t="s">
        <v>19</v>
      </c>
      <c r="H23" s="33" t="s">
        <v>81</v>
      </c>
      <c r="I23" s="30" t="s">
        <v>64</v>
      </c>
      <c r="J23" s="35" t="s">
        <v>82</v>
      </c>
      <c r="K23" s="36">
        <v>56</v>
      </c>
      <c r="L23" s="78">
        <v>100000</v>
      </c>
      <c r="M23" s="37">
        <v>210000</v>
      </c>
      <c r="N23" s="23">
        <f t="shared" si="0"/>
        <v>34</v>
      </c>
      <c r="O23" s="24">
        <f t="shared" si="1"/>
        <v>2</v>
      </c>
      <c r="P23" s="25">
        <f t="shared" si="2"/>
        <v>5.5555555555555552E-2</v>
      </c>
      <c r="Q23" s="24">
        <f t="shared" si="3"/>
        <v>56.047326388888891</v>
      </c>
      <c r="R23"/>
      <c r="S23" s="3">
        <v>42709.72</v>
      </c>
      <c r="T23" s="4" t="s">
        <v>83</v>
      </c>
      <c r="U23" s="26">
        <f t="shared" si="4"/>
        <v>157500</v>
      </c>
      <c r="V23" s="26">
        <f t="shared" si="5"/>
        <v>178500</v>
      </c>
      <c r="W23"/>
      <c r="X23"/>
      <c r="Y23"/>
      <c r="Z23"/>
      <c r="AA23"/>
      <c r="AB23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81" s="44" customFormat="1" ht="50.1" customHeight="1" x14ac:dyDescent="0.2">
      <c r="A24" s="1"/>
      <c r="B24" s="28">
        <v>21</v>
      </c>
      <c r="C24" s="29">
        <v>2017</v>
      </c>
      <c r="D24" s="30">
        <v>26</v>
      </c>
      <c r="E24" s="31">
        <v>43140</v>
      </c>
      <c r="F24" s="32">
        <v>0.66736111111111107</v>
      </c>
      <c r="G24" s="33" t="s">
        <v>19</v>
      </c>
      <c r="H24" s="33" t="s">
        <v>84</v>
      </c>
      <c r="I24" s="30" t="s">
        <v>57</v>
      </c>
      <c r="J24" s="35" t="s">
        <v>85</v>
      </c>
      <c r="K24" s="36">
        <v>55</v>
      </c>
      <c r="L24" s="78">
        <v>93750</v>
      </c>
      <c r="M24" s="37">
        <v>125000</v>
      </c>
      <c r="N24" s="23">
        <f t="shared" si="0"/>
        <v>10</v>
      </c>
      <c r="O24" s="24">
        <f t="shared" si="1"/>
        <v>26</v>
      </c>
      <c r="P24" s="25">
        <f t="shared" si="2"/>
        <v>0.72222222222222221</v>
      </c>
      <c r="Q24" s="24">
        <f t="shared" si="3"/>
        <v>55.51553472222222</v>
      </c>
      <c r="R24"/>
      <c r="S24" s="3">
        <v>100000</v>
      </c>
      <c r="T24" s="4" t="s">
        <v>86</v>
      </c>
      <c r="U24" s="26">
        <f t="shared" si="4"/>
        <v>93750</v>
      </c>
      <c r="V24" s="26">
        <f t="shared" si="5"/>
        <v>106250</v>
      </c>
      <c r="W24"/>
      <c r="X24"/>
      <c r="Y24"/>
      <c r="Z24"/>
      <c r="AA24"/>
      <c r="AB24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</row>
    <row r="25" spans="1:81" s="44" customFormat="1" ht="50.1" customHeight="1" x14ac:dyDescent="0.2">
      <c r="A25" s="1"/>
      <c r="B25" s="28">
        <v>22</v>
      </c>
      <c r="C25" s="29">
        <v>2017</v>
      </c>
      <c r="D25" s="30">
        <v>3</v>
      </c>
      <c r="E25" s="31">
        <v>43161</v>
      </c>
      <c r="F25" s="32">
        <v>0.8305555555555556</v>
      </c>
      <c r="G25" s="33" t="s">
        <v>19</v>
      </c>
      <c r="H25" s="33" t="s">
        <v>31</v>
      </c>
      <c r="I25" s="30" t="s">
        <v>64</v>
      </c>
      <c r="J25" s="35" t="s">
        <v>87</v>
      </c>
      <c r="K25" s="36">
        <v>55</v>
      </c>
      <c r="L25" s="78">
        <v>100000</v>
      </c>
      <c r="M25" s="37">
        <v>760000</v>
      </c>
      <c r="N25" s="23">
        <f t="shared" si="0"/>
        <v>31</v>
      </c>
      <c r="O25" s="24">
        <f t="shared" si="1"/>
        <v>5</v>
      </c>
      <c r="P25" s="25">
        <f t="shared" si="2"/>
        <v>0.1388888888888889</v>
      </c>
      <c r="Q25" s="24">
        <f t="shared" si="3"/>
        <v>55.102305555555553</v>
      </c>
      <c r="R25"/>
      <c r="S25" s="3">
        <v>85000</v>
      </c>
      <c r="T25" s="4" t="s">
        <v>88</v>
      </c>
      <c r="U25" s="26">
        <f t="shared" si="4"/>
        <v>570000</v>
      </c>
      <c r="V25" s="26">
        <f t="shared" si="5"/>
        <v>646000</v>
      </c>
      <c r="W25"/>
      <c r="X25"/>
      <c r="Y25"/>
      <c r="Z25"/>
      <c r="AA25"/>
      <c r="AB25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 s="49" customFormat="1" ht="50.1" customHeight="1" x14ac:dyDescent="0.2">
      <c r="A26" s="1"/>
      <c r="B26" s="28">
        <v>23</v>
      </c>
      <c r="C26" s="29">
        <v>2017</v>
      </c>
      <c r="D26" s="30">
        <v>97</v>
      </c>
      <c r="E26" s="31">
        <v>43131</v>
      </c>
      <c r="F26" s="32">
        <v>0.45069444444444445</v>
      </c>
      <c r="G26" s="33" t="s">
        <v>19</v>
      </c>
      <c r="H26" s="33" t="s">
        <v>89</v>
      </c>
      <c r="I26" s="30" t="s">
        <v>25</v>
      </c>
      <c r="J26" s="35" t="s">
        <v>90</v>
      </c>
      <c r="K26" s="36">
        <v>54</v>
      </c>
      <c r="L26" s="78">
        <v>75000</v>
      </c>
      <c r="M26" s="37">
        <v>100000</v>
      </c>
      <c r="N26" s="23">
        <f t="shared" si="0"/>
        <v>1</v>
      </c>
      <c r="O26" s="24">
        <f t="shared" si="1"/>
        <v>35</v>
      </c>
      <c r="P26" s="25">
        <f t="shared" si="2"/>
        <v>0.97222222222222221</v>
      </c>
      <c r="Q26" s="24">
        <f t="shared" si="3"/>
        <v>54.697034722222227</v>
      </c>
      <c r="R26"/>
      <c r="S26" s="3">
        <v>85000</v>
      </c>
      <c r="T26" s="4" t="s">
        <v>24</v>
      </c>
      <c r="U26" s="26">
        <f t="shared" si="4"/>
        <v>75000</v>
      </c>
      <c r="V26" s="26">
        <f t="shared" si="5"/>
        <v>85000</v>
      </c>
      <c r="W26"/>
      <c r="X26"/>
      <c r="Y26"/>
      <c r="Z26"/>
      <c r="AA26"/>
      <c r="AB26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 s="49" customFormat="1" ht="50.1" customHeight="1" x14ac:dyDescent="0.2">
      <c r="A27" s="1"/>
      <c r="B27" s="28">
        <v>24</v>
      </c>
      <c r="C27" s="29">
        <v>2017</v>
      </c>
      <c r="D27" s="30">
        <v>96</v>
      </c>
      <c r="E27" s="31">
        <v>43164</v>
      </c>
      <c r="F27" s="32">
        <v>0.50694444444444442</v>
      </c>
      <c r="G27" s="33" t="s">
        <v>19</v>
      </c>
      <c r="H27" s="33" t="s">
        <v>91</v>
      </c>
      <c r="I27" s="30" t="s">
        <v>21</v>
      </c>
      <c r="J27" s="35" t="s">
        <v>92</v>
      </c>
      <c r="K27" s="36">
        <v>54</v>
      </c>
      <c r="L27" s="78">
        <v>100000</v>
      </c>
      <c r="M27" s="37">
        <v>150000</v>
      </c>
      <c r="N27" s="23">
        <f t="shared" si="0"/>
        <v>34</v>
      </c>
      <c r="O27" s="24">
        <f t="shared" si="1"/>
        <v>2</v>
      </c>
      <c r="P27" s="25">
        <f t="shared" si="2"/>
        <v>5.5555555555555552E-2</v>
      </c>
      <c r="Q27" s="24">
        <f t="shared" si="3"/>
        <v>54.053680555555559</v>
      </c>
      <c r="R27"/>
      <c r="S27" s="3">
        <v>81511.08</v>
      </c>
      <c r="T27" s="4" t="s">
        <v>93</v>
      </c>
      <c r="U27" s="26">
        <f t="shared" si="4"/>
        <v>112500</v>
      </c>
      <c r="V27" s="26">
        <f t="shared" si="5"/>
        <v>127500</v>
      </c>
      <c r="W27"/>
      <c r="X27"/>
      <c r="Y27"/>
      <c r="Z27"/>
      <c r="AA27"/>
      <c r="AB27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</row>
    <row r="28" spans="1:81" ht="50.1" customHeight="1" x14ac:dyDescent="0.2">
      <c r="B28" s="28">
        <v>25</v>
      </c>
      <c r="C28" s="29">
        <v>2017</v>
      </c>
      <c r="D28" s="30">
        <v>53</v>
      </c>
      <c r="E28" s="31">
        <v>43161</v>
      </c>
      <c r="F28" s="32">
        <v>0.55763888888888891</v>
      </c>
      <c r="G28" s="33" t="s">
        <v>19</v>
      </c>
      <c r="H28" s="33" t="s">
        <v>94</v>
      </c>
      <c r="I28" s="30" t="s">
        <v>21</v>
      </c>
      <c r="J28" s="35" t="s">
        <v>95</v>
      </c>
      <c r="K28" s="36">
        <v>53</v>
      </c>
      <c r="L28" s="78">
        <v>91708.71</v>
      </c>
      <c r="M28" s="37">
        <v>122278.28</v>
      </c>
      <c r="N28" s="23">
        <f t="shared" si="0"/>
        <v>31</v>
      </c>
      <c r="O28" s="24">
        <f t="shared" si="1"/>
        <v>5</v>
      </c>
      <c r="P28" s="25">
        <f t="shared" si="2"/>
        <v>0.1388888888888889</v>
      </c>
      <c r="Q28" s="24">
        <f t="shared" si="3"/>
        <v>53.110493055555551</v>
      </c>
      <c r="S28" s="3">
        <v>85000</v>
      </c>
      <c r="T28" s="4" t="s">
        <v>96</v>
      </c>
      <c r="U28" s="26">
        <f t="shared" si="4"/>
        <v>91708.709999999992</v>
      </c>
      <c r="V28" s="26">
        <f t="shared" si="5"/>
        <v>103936.538</v>
      </c>
    </row>
    <row r="29" spans="1:81" s="44" customFormat="1" ht="50.1" customHeight="1" x14ac:dyDescent="0.2">
      <c r="A29" s="1"/>
      <c r="B29" s="28">
        <v>26</v>
      </c>
      <c r="C29" s="29">
        <v>2017</v>
      </c>
      <c r="D29" s="30">
        <v>64</v>
      </c>
      <c r="E29" s="31">
        <v>43132</v>
      </c>
      <c r="F29" s="32">
        <v>0.59097222222222223</v>
      </c>
      <c r="G29" s="33" t="s">
        <v>19</v>
      </c>
      <c r="H29" s="33" t="s">
        <v>97</v>
      </c>
      <c r="I29" s="30" t="s">
        <v>25</v>
      </c>
      <c r="J29" s="35" t="s">
        <v>98</v>
      </c>
      <c r="K29" s="36">
        <v>52</v>
      </c>
      <c r="L29" s="78">
        <v>90000</v>
      </c>
      <c r="M29" s="37">
        <v>120000</v>
      </c>
      <c r="N29" s="23">
        <f t="shared" si="0"/>
        <v>2</v>
      </c>
      <c r="O29" s="24">
        <f t="shared" si="1"/>
        <v>34</v>
      </c>
      <c r="P29" s="25">
        <f t="shared" si="2"/>
        <v>0.94444444444444442</v>
      </c>
      <c r="Q29" s="24">
        <f t="shared" si="3"/>
        <v>52.673381944444444</v>
      </c>
      <c r="R29"/>
      <c r="S29" s="3" t="s">
        <v>99</v>
      </c>
      <c r="T29" s="4" t="s">
        <v>84</v>
      </c>
      <c r="U29" s="26">
        <f t="shared" si="4"/>
        <v>90000</v>
      </c>
      <c r="V29" s="26">
        <f t="shared" si="5"/>
        <v>102000</v>
      </c>
      <c r="W29"/>
      <c r="X29"/>
      <c r="Y29"/>
      <c r="Z29"/>
      <c r="AA29"/>
      <c r="AB29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1:81" s="44" customFormat="1" ht="50.1" customHeight="1" x14ac:dyDescent="0.2">
      <c r="A30" s="1"/>
      <c r="B30" s="28">
        <v>27</v>
      </c>
      <c r="C30" s="29">
        <v>2017</v>
      </c>
      <c r="D30" s="30">
        <v>13</v>
      </c>
      <c r="E30" s="31">
        <v>43164</v>
      </c>
      <c r="F30" s="32">
        <v>0.76111111111111107</v>
      </c>
      <c r="G30" s="33" t="s">
        <v>19</v>
      </c>
      <c r="H30" s="33" t="s">
        <v>62</v>
      </c>
      <c r="I30" s="30" t="s">
        <v>57</v>
      </c>
      <c r="J30" s="35" t="s">
        <v>100</v>
      </c>
      <c r="K30" s="36">
        <v>52</v>
      </c>
      <c r="L30" s="78">
        <v>75000</v>
      </c>
      <c r="M30" s="37">
        <v>100000</v>
      </c>
      <c r="N30" s="23">
        <f t="shared" si="0"/>
        <v>34</v>
      </c>
      <c r="O30" s="24">
        <f t="shared" si="1"/>
        <v>2</v>
      </c>
      <c r="P30" s="25">
        <f t="shared" si="2"/>
        <v>5.5555555555555552E-2</v>
      </c>
      <c r="Q30" s="24">
        <f t="shared" si="3"/>
        <v>52.046055555555562</v>
      </c>
      <c r="R30"/>
      <c r="S30" s="3">
        <v>75000</v>
      </c>
      <c r="T30" s="4" t="s">
        <v>101</v>
      </c>
      <c r="U30" s="26">
        <f t="shared" si="4"/>
        <v>75000</v>
      </c>
      <c r="V30" s="26">
        <f t="shared" si="5"/>
        <v>85000</v>
      </c>
      <c r="W30"/>
      <c r="X30"/>
      <c r="Y30"/>
      <c r="Z30"/>
      <c r="AA30"/>
      <c r="AB30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</row>
    <row r="31" spans="1:81" s="44" customFormat="1" ht="50.1" customHeight="1" x14ac:dyDescent="0.2">
      <c r="A31" s="1"/>
      <c r="B31" s="28">
        <v>28</v>
      </c>
      <c r="C31" s="29">
        <v>2017</v>
      </c>
      <c r="D31" s="30">
        <v>80</v>
      </c>
      <c r="E31" s="31">
        <v>43164</v>
      </c>
      <c r="F31" s="32">
        <v>0.9291666666666667</v>
      </c>
      <c r="G31" s="33" t="s">
        <v>19</v>
      </c>
      <c r="H31" s="33" t="s">
        <v>102</v>
      </c>
      <c r="I31" s="30" t="s">
        <v>25</v>
      </c>
      <c r="J31" s="35" t="s">
        <v>103</v>
      </c>
      <c r="K31" s="36">
        <v>52</v>
      </c>
      <c r="L31" s="78">
        <v>24650</v>
      </c>
      <c r="M31" s="37">
        <v>29000</v>
      </c>
      <c r="N31" s="23">
        <f t="shared" si="0"/>
        <v>34</v>
      </c>
      <c r="O31" s="24">
        <f t="shared" si="1"/>
        <v>2</v>
      </c>
      <c r="P31" s="25">
        <f t="shared" si="2"/>
        <v>5.5555555555555552E-2</v>
      </c>
      <c r="Q31" s="24">
        <f t="shared" si="3"/>
        <v>52.041013888888891</v>
      </c>
      <c r="R31"/>
      <c r="S31" s="3">
        <v>75000</v>
      </c>
      <c r="T31" s="4" t="s">
        <v>104</v>
      </c>
      <c r="U31" s="26">
        <f t="shared" si="4"/>
        <v>21750</v>
      </c>
      <c r="V31" s="26">
        <f t="shared" si="5"/>
        <v>24650</v>
      </c>
      <c r="W31"/>
      <c r="X31"/>
      <c r="Y31"/>
      <c r="Z31"/>
      <c r="AA31"/>
      <c r="AB3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</row>
    <row r="32" spans="1:81" ht="50.1" customHeight="1" x14ac:dyDescent="0.2">
      <c r="B32" s="28">
        <v>29</v>
      </c>
      <c r="C32" s="29">
        <v>2017</v>
      </c>
      <c r="D32" s="30">
        <v>71</v>
      </c>
      <c r="E32" s="31">
        <v>43164</v>
      </c>
      <c r="F32" s="32">
        <v>0.76111111111111107</v>
      </c>
      <c r="G32" s="33" t="s">
        <v>19</v>
      </c>
      <c r="H32" s="33" t="s">
        <v>105</v>
      </c>
      <c r="I32" s="30" t="s">
        <v>21</v>
      </c>
      <c r="J32" s="35" t="s">
        <v>106</v>
      </c>
      <c r="K32" s="36">
        <v>51</v>
      </c>
      <c r="L32" s="78">
        <v>84150</v>
      </c>
      <c r="M32" s="37">
        <v>99000</v>
      </c>
      <c r="N32" s="23">
        <f t="shared" si="0"/>
        <v>34</v>
      </c>
      <c r="O32" s="24">
        <f t="shared" si="1"/>
        <v>2</v>
      </c>
      <c r="P32" s="25">
        <f t="shared" si="2"/>
        <v>5.5555555555555552E-2</v>
      </c>
      <c r="Q32" s="24">
        <f t="shared" si="3"/>
        <v>51.046055555555562</v>
      </c>
      <c r="S32" s="3">
        <v>100000</v>
      </c>
      <c r="T32" s="4" t="s">
        <v>107</v>
      </c>
      <c r="U32" s="26">
        <f t="shared" si="4"/>
        <v>74250</v>
      </c>
      <c r="V32" s="26">
        <f t="shared" si="5"/>
        <v>84150</v>
      </c>
    </row>
    <row r="33" spans="1:81" s="44" customFormat="1" ht="50.1" customHeight="1" x14ac:dyDescent="0.2">
      <c r="A33" s="1"/>
      <c r="B33" s="28">
        <v>30</v>
      </c>
      <c r="C33" s="29">
        <v>2017</v>
      </c>
      <c r="D33" s="30">
        <v>37</v>
      </c>
      <c r="E33" s="31">
        <v>43133</v>
      </c>
      <c r="F33" s="32">
        <v>0.86458333333333337</v>
      </c>
      <c r="G33" s="33" t="s">
        <v>19</v>
      </c>
      <c r="H33" s="33" t="s">
        <v>108</v>
      </c>
      <c r="I33" s="30" t="s">
        <v>64</v>
      </c>
      <c r="J33" s="35" t="s">
        <v>109</v>
      </c>
      <c r="K33" s="36">
        <v>50</v>
      </c>
      <c r="L33" s="78">
        <v>75000</v>
      </c>
      <c r="M33" s="37">
        <v>100000</v>
      </c>
      <c r="N33" s="23">
        <f t="shared" si="0"/>
        <v>3</v>
      </c>
      <c r="O33" s="24">
        <f t="shared" si="1"/>
        <v>33</v>
      </c>
      <c r="P33" s="25">
        <f t="shared" si="2"/>
        <v>0.91666666666666663</v>
      </c>
      <c r="Q33" s="24">
        <f t="shared" si="3"/>
        <v>50.645729166666669</v>
      </c>
      <c r="R33"/>
      <c r="S33" s="3">
        <v>100000</v>
      </c>
      <c r="T33" s="4" t="s">
        <v>110</v>
      </c>
      <c r="U33" s="26">
        <f t="shared" si="4"/>
        <v>75000</v>
      </c>
      <c r="V33" s="26">
        <f t="shared" si="5"/>
        <v>85000</v>
      </c>
      <c r="W33"/>
      <c r="X33"/>
      <c r="Y33"/>
      <c r="Z33"/>
      <c r="AA33"/>
      <c r="AB33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s="44" customFormat="1" ht="50.1" customHeight="1" x14ac:dyDescent="0.2">
      <c r="A34" s="1"/>
      <c r="B34" s="28">
        <v>31</v>
      </c>
      <c r="C34" s="29">
        <v>2017</v>
      </c>
      <c r="D34" s="30">
        <v>98</v>
      </c>
      <c r="E34" s="31">
        <v>43158</v>
      </c>
      <c r="F34" s="32">
        <v>0.74513888888888891</v>
      </c>
      <c r="G34" s="33" t="s">
        <v>19</v>
      </c>
      <c r="H34" s="33" t="s">
        <v>111</v>
      </c>
      <c r="I34" s="30" t="s">
        <v>25</v>
      </c>
      <c r="J34" s="35" t="s">
        <v>112</v>
      </c>
      <c r="K34" s="36">
        <v>50</v>
      </c>
      <c r="L34" s="78">
        <v>90000</v>
      </c>
      <c r="M34" s="37">
        <v>120000</v>
      </c>
      <c r="N34" s="23">
        <f t="shared" si="0"/>
        <v>28</v>
      </c>
      <c r="O34" s="24">
        <f t="shared" si="1"/>
        <v>8</v>
      </c>
      <c r="P34" s="25">
        <f t="shared" si="2"/>
        <v>0.22222222222222221</v>
      </c>
      <c r="Q34" s="24">
        <f t="shared" si="3"/>
        <v>50.163201388888893</v>
      </c>
      <c r="R34"/>
      <c r="S34" s="3">
        <v>87750</v>
      </c>
      <c r="T34" s="4" t="s">
        <v>113</v>
      </c>
      <c r="U34" s="26">
        <f t="shared" si="4"/>
        <v>90000</v>
      </c>
      <c r="V34" s="26">
        <f t="shared" si="5"/>
        <v>102000</v>
      </c>
      <c r="W34"/>
      <c r="X34"/>
      <c r="Y34"/>
      <c r="Z34"/>
      <c r="AA34"/>
      <c r="AB34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s="44" customFormat="1" ht="50.1" customHeight="1" x14ac:dyDescent="0.2">
      <c r="A35" s="1"/>
      <c r="B35" s="28">
        <v>32</v>
      </c>
      <c r="C35" s="29">
        <v>2017</v>
      </c>
      <c r="D35" s="30">
        <v>76</v>
      </c>
      <c r="E35" s="31">
        <v>43161</v>
      </c>
      <c r="F35" s="32">
        <v>0.6</v>
      </c>
      <c r="G35" s="33" t="s">
        <v>19</v>
      </c>
      <c r="H35" s="33" t="s">
        <v>114</v>
      </c>
      <c r="I35" s="30" t="s">
        <v>25</v>
      </c>
      <c r="J35" s="35" t="s">
        <v>115</v>
      </c>
      <c r="K35" s="36">
        <v>50</v>
      </c>
      <c r="L35" s="78">
        <v>75000</v>
      </c>
      <c r="M35" s="37">
        <v>100000</v>
      </c>
      <c r="N35" s="23">
        <f t="shared" si="0"/>
        <v>31</v>
      </c>
      <c r="O35" s="24">
        <f t="shared" si="1"/>
        <v>5</v>
      </c>
      <c r="P35" s="25">
        <f t="shared" si="2"/>
        <v>0.1388888888888889</v>
      </c>
      <c r="Q35" s="24">
        <f t="shared" si="3"/>
        <v>50.109222222222222</v>
      </c>
      <c r="R35"/>
      <c r="S35" s="3">
        <v>100000</v>
      </c>
      <c r="T35" s="4" t="s">
        <v>116</v>
      </c>
      <c r="U35" s="26">
        <f t="shared" si="4"/>
        <v>75000</v>
      </c>
      <c r="V35" s="26">
        <f t="shared" si="5"/>
        <v>85000</v>
      </c>
      <c r="W35"/>
      <c r="X35"/>
      <c r="Y35"/>
      <c r="Z35"/>
      <c r="AA35"/>
      <c r="AB35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s="44" customFormat="1" ht="50.1" customHeight="1" x14ac:dyDescent="0.2">
      <c r="A36" s="1"/>
      <c r="B36" s="28">
        <v>33</v>
      </c>
      <c r="C36" s="29">
        <v>2017</v>
      </c>
      <c r="D36" s="30">
        <v>87</v>
      </c>
      <c r="E36" s="31">
        <v>43164</v>
      </c>
      <c r="F36" s="32">
        <v>0.52847222222222223</v>
      </c>
      <c r="G36" s="33" t="s">
        <v>19</v>
      </c>
      <c r="H36" s="33" t="s">
        <v>117</v>
      </c>
      <c r="I36" s="30" t="s">
        <v>25</v>
      </c>
      <c r="J36" s="35" t="s">
        <v>118</v>
      </c>
      <c r="K36" s="36">
        <v>50</v>
      </c>
      <c r="L36" s="78">
        <v>85000</v>
      </c>
      <c r="M36" s="37">
        <v>100000</v>
      </c>
      <c r="N36" s="23">
        <f t="shared" ref="N36:N67" si="6">E36-43130</f>
        <v>34</v>
      </c>
      <c r="O36" s="24">
        <f t="shared" ref="O36:O67" si="7">36-N36</f>
        <v>2</v>
      </c>
      <c r="P36" s="25">
        <f t="shared" ref="P36:P67" si="8">(O36/36)</f>
        <v>5.5555555555555552E-2</v>
      </c>
      <c r="Q36" s="24">
        <f t="shared" ref="Q36:Q67" si="9">K36+P36*0.7+(1-F36)/10*0.3</f>
        <v>50.053034722222222</v>
      </c>
      <c r="R36"/>
      <c r="S36" s="3">
        <v>85000</v>
      </c>
      <c r="T36" s="4" t="s">
        <v>119</v>
      </c>
      <c r="U36" s="26">
        <f t="shared" ref="U36:U67" si="10">M36*0.75</f>
        <v>75000</v>
      </c>
      <c r="V36" s="26">
        <f t="shared" ref="V36:V67" si="11">M36*0.85</f>
        <v>85000</v>
      </c>
      <c r="W36"/>
      <c r="X36"/>
      <c r="Y36"/>
      <c r="Z36"/>
      <c r="AA36"/>
      <c r="AB36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s="49" customFormat="1" ht="50.1" customHeight="1" x14ac:dyDescent="0.2">
      <c r="A37" s="1"/>
      <c r="B37" s="28">
        <v>34</v>
      </c>
      <c r="C37" s="29">
        <v>2017</v>
      </c>
      <c r="D37" s="30">
        <v>27</v>
      </c>
      <c r="E37" s="31">
        <v>43164</v>
      </c>
      <c r="F37" s="32">
        <v>0.78263888888888899</v>
      </c>
      <c r="G37" s="33" t="s">
        <v>19</v>
      </c>
      <c r="H37" s="33" t="s">
        <v>101</v>
      </c>
      <c r="I37" s="30" t="s">
        <v>25</v>
      </c>
      <c r="J37" s="35" t="s">
        <v>120</v>
      </c>
      <c r="K37" s="36">
        <v>50</v>
      </c>
      <c r="L37" s="78">
        <v>75000</v>
      </c>
      <c r="M37" s="37">
        <v>100000</v>
      </c>
      <c r="N37" s="23">
        <f t="shared" si="6"/>
        <v>34</v>
      </c>
      <c r="O37" s="24">
        <f t="shared" si="7"/>
        <v>2</v>
      </c>
      <c r="P37" s="25">
        <f t="shared" si="8"/>
        <v>5.5555555555555552E-2</v>
      </c>
      <c r="Q37" s="24">
        <f t="shared" si="9"/>
        <v>50.045409722222225</v>
      </c>
      <c r="R37"/>
      <c r="S37" s="3">
        <v>45922.5</v>
      </c>
      <c r="T37" s="4" t="s">
        <v>121</v>
      </c>
      <c r="U37" s="26">
        <f t="shared" si="10"/>
        <v>75000</v>
      </c>
      <c r="V37" s="26">
        <f t="shared" si="11"/>
        <v>85000</v>
      </c>
      <c r="W37"/>
      <c r="X37"/>
      <c r="Y37"/>
      <c r="Z37"/>
      <c r="AA37"/>
      <c r="AB37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s="49" customFormat="1" ht="50.1" customHeight="1" x14ac:dyDescent="0.2">
      <c r="A38" s="1"/>
      <c r="B38" s="28">
        <v>35</v>
      </c>
      <c r="C38" s="29">
        <v>2017</v>
      </c>
      <c r="D38" s="30">
        <v>79</v>
      </c>
      <c r="E38" s="31">
        <v>43136</v>
      </c>
      <c r="F38" s="32">
        <v>0.78263888888888899</v>
      </c>
      <c r="G38" s="33" t="s">
        <v>19</v>
      </c>
      <c r="H38" s="33" t="s">
        <v>122</v>
      </c>
      <c r="I38" s="30" t="s">
        <v>21</v>
      </c>
      <c r="J38" s="35" t="s">
        <v>123</v>
      </c>
      <c r="K38" s="36">
        <v>49</v>
      </c>
      <c r="L38" s="78">
        <v>74962.5</v>
      </c>
      <c r="M38" s="37">
        <v>99950</v>
      </c>
      <c r="N38" s="23">
        <f t="shared" si="6"/>
        <v>6</v>
      </c>
      <c r="O38" s="24">
        <f t="shared" si="7"/>
        <v>30</v>
      </c>
      <c r="P38" s="25">
        <f t="shared" si="8"/>
        <v>0.83333333333333337</v>
      </c>
      <c r="Q38" s="24">
        <f t="shared" si="9"/>
        <v>49.589854166666669</v>
      </c>
      <c r="R38"/>
      <c r="S38" s="3">
        <v>45750</v>
      </c>
      <c r="T38" s="4" t="s">
        <v>124</v>
      </c>
      <c r="U38" s="26">
        <f t="shared" si="10"/>
        <v>74962.5</v>
      </c>
      <c r="V38" s="26">
        <f t="shared" si="11"/>
        <v>84957.5</v>
      </c>
      <c r="W38"/>
      <c r="X38"/>
      <c r="Y38"/>
      <c r="Z38"/>
      <c r="AA38"/>
      <c r="AB38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s="49" customFormat="1" ht="50.1" customHeight="1" x14ac:dyDescent="0.2">
      <c r="A39" s="1"/>
      <c r="B39" s="28">
        <v>36</v>
      </c>
      <c r="C39" s="29">
        <v>2017</v>
      </c>
      <c r="D39" s="30">
        <v>52</v>
      </c>
      <c r="E39" s="31">
        <v>43153</v>
      </c>
      <c r="F39" s="32">
        <v>0.68333333333333324</v>
      </c>
      <c r="G39" s="33" t="s">
        <v>19</v>
      </c>
      <c r="H39" s="33" t="s">
        <v>125</v>
      </c>
      <c r="I39" s="30" t="s">
        <v>64</v>
      </c>
      <c r="J39" s="35" t="s">
        <v>126</v>
      </c>
      <c r="K39" s="36">
        <v>49</v>
      </c>
      <c r="L39" s="78">
        <v>100000</v>
      </c>
      <c r="M39" s="37">
        <v>162669.14000000001</v>
      </c>
      <c r="N39" s="23">
        <f t="shared" si="6"/>
        <v>23</v>
      </c>
      <c r="O39" s="24">
        <f t="shared" si="7"/>
        <v>13</v>
      </c>
      <c r="P39" s="25">
        <f t="shared" si="8"/>
        <v>0.3611111111111111</v>
      </c>
      <c r="Q39" s="24">
        <f t="shared" si="9"/>
        <v>49.262277777777783</v>
      </c>
      <c r="R39"/>
      <c r="S39" s="3">
        <v>100000</v>
      </c>
      <c r="T39" s="4" t="s">
        <v>127</v>
      </c>
      <c r="U39" s="26">
        <f t="shared" si="10"/>
        <v>122001.85500000001</v>
      </c>
      <c r="V39" s="26">
        <f t="shared" si="11"/>
        <v>138268.769</v>
      </c>
      <c r="W39"/>
      <c r="X39"/>
      <c r="Y39"/>
      <c r="Z39"/>
      <c r="AA39"/>
      <c r="AB39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 s="49" customFormat="1" ht="50.1" customHeight="1" x14ac:dyDescent="0.2">
      <c r="A40" s="1"/>
      <c r="B40" s="28">
        <v>37</v>
      </c>
      <c r="C40" s="29">
        <v>2017</v>
      </c>
      <c r="D40" s="30">
        <v>49</v>
      </c>
      <c r="E40" s="31">
        <v>43164</v>
      </c>
      <c r="F40" s="32">
        <v>0.5493055555555556</v>
      </c>
      <c r="G40" s="33" t="s">
        <v>19</v>
      </c>
      <c r="H40" s="33" t="s">
        <v>128</v>
      </c>
      <c r="I40" s="30" t="s">
        <v>57</v>
      </c>
      <c r="J40" s="35" t="s">
        <v>129</v>
      </c>
      <c r="K40" s="36">
        <v>49</v>
      </c>
      <c r="L40" s="78">
        <v>79275</v>
      </c>
      <c r="M40" s="37">
        <v>105700</v>
      </c>
      <c r="N40" s="23">
        <f t="shared" si="6"/>
        <v>34</v>
      </c>
      <c r="O40" s="24">
        <f t="shared" si="7"/>
        <v>2</v>
      </c>
      <c r="P40" s="25">
        <f t="shared" si="8"/>
        <v>5.5555555555555552E-2</v>
      </c>
      <c r="Q40" s="24">
        <f t="shared" si="9"/>
        <v>49.052409722222222</v>
      </c>
      <c r="R40"/>
      <c r="S40" s="3">
        <v>99750</v>
      </c>
      <c r="T40" s="4" t="s">
        <v>130</v>
      </c>
      <c r="U40" s="26">
        <f t="shared" si="10"/>
        <v>79275</v>
      </c>
      <c r="V40" s="26">
        <f t="shared" si="11"/>
        <v>89845</v>
      </c>
      <c r="W40"/>
      <c r="X40"/>
      <c r="Y40"/>
      <c r="Z40"/>
      <c r="AA40"/>
      <c r="AB40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s="49" customFormat="1" ht="50.1" customHeight="1" x14ac:dyDescent="0.2">
      <c r="A41" s="1"/>
      <c r="B41" s="28">
        <v>38</v>
      </c>
      <c r="C41" s="29">
        <v>2017</v>
      </c>
      <c r="D41" s="30">
        <v>32</v>
      </c>
      <c r="E41" s="31">
        <v>43164</v>
      </c>
      <c r="F41" s="32">
        <v>0.59166666666666667</v>
      </c>
      <c r="G41" s="33" t="s">
        <v>19</v>
      </c>
      <c r="H41" s="33" t="s">
        <v>116</v>
      </c>
      <c r="I41" s="30" t="s">
        <v>131</v>
      </c>
      <c r="J41" s="35" t="s">
        <v>132</v>
      </c>
      <c r="K41" s="36">
        <v>49</v>
      </c>
      <c r="L41" s="78">
        <v>100000</v>
      </c>
      <c r="M41" s="37">
        <v>133333.32999999999</v>
      </c>
      <c r="N41" s="23">
        <f t="shared" si="6"/>
        <v>34</v>
      </c>
      <c r="O41" s="24">
        <f t="shared" si="7"/>
        <v>2</v>
      </c>
      <c r="P41" s="25">
        <f t="shared" si="8"/>
        <v>5.5555555555555552E-2</v>
      </c>
      <c r="Q41" s="24">
        <f t="shared" si="9"/>
        <v>49.051138888888893</v>
      </c>
      <c r="R41"/>
      <c r="S41" s="3">
        <v>75000</v>
      </c>
      <c r="T41" s="4" t="s">
        <v>108</v>
      </c>
      <c r="U41" s="26">
        <f t="shared" si="10"/>
        <v>99999.997499999998</v>
      </c>
      <c r="V41" s="26">
        <f t="shared" si="11"/>
        <v>113333.33049999998</v>
      </c>
      <c r="W41"/>
      <c r="X41"/>
      <c r="Y41"/>
      <c r="Z41"/>
      <c r="AA41"/>
      <c r="AB4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1:81" s="44" customFormat="1" ht="50.1" customHeight="1" x14ac:dyDescent="0.2">
      <c r="A42" s="1"/>
      <c r="B42" s="28">
        <v>39</v>
      </c>
      <c r="C42" s="29">
        <v>2017</v>
      </c>
      <c r="D42" s="30">
        <v>78</v>
      </c>
      <c r="E42" s="31">
        <v>43164</v>
      </c>
      <c r="F42" s="32">
        <v>0.71875</v>
      </c>
      <c r="G42" s="33" t="s">
        <v>19</v>
      </c>
      <c r="H42" s="33" t="s">
        <v>133</v>
      </c>
      <c r="I42" s="30" t="s">
        <v>21</v>
      </c>
      <c r="J42" s="35" t="s">
        <v>134</v>
      </c>
      <c r="K42" s="36">
        <v>49</v>
      </c>
      <c r="L42" s="78">
        <v>68000</v>
      </c>
      <c r="M42" s="37">
        <v>80000</v>
      </c>
      <c r="N42" s="23">
        <f t="shared" si="6"/>
        <v>34</v>
      </c>
      <c r="O42" s="24">
        <f t="shared" si="7"/>
        <v>2</v>
      </c>
      <c r="P42" s="25">
        <f t="shared" si="8"/>
        <v>5.5555555555555552E-2</v>
      </c>
      <c r="Q42" s="24">
        <f t="shared" si="9"/>
        <v>49.047326388888891</v>
      </c>
      <c r="R42"/>
      <c r="S42" s="3">
        <v>100000</v>
      </c>
      <c r="T42" s="4" t="s">
        <v>135</v>
      </c>
      <c r="U42" s="26">
        <f t="shared" si="10"/>
        <v>60000</v>
      </c>
      <c r="V42" s="26">
        <f t="shared" si="11"/>
        <v>68000</v>
      </c>
      <c r="W42"/>
      <c r="X42"/>
      <c r="Y42"/>
      <c r="Z42"/>
      <c r="AA42"/>
      <c r="AB4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s="44" customFormat="1" ht="50.1" customHeight="1" x14ac:dyDescent="0.2">
      <c r="A43" s="1"/>
      <c r="B43" s="28">
        <v>40</v>
      </c>
      <c r="C43" s="29">
        <v>2017</v>
      </c>
      <c r="D43" s="30">
        <v>36</v>
      </c>
      <c r="E43" s="31">
        <v>43133</v>
      </c>
      <c r="F43" s="32">
        <v>0.73819444444444438</v>
      </c>
      <c r="G43" s="33" t="s">
        <v>19</v>
      </c>
      <c r="H43" s="33" t="s">
        <v>130</v>
      </c>
      <c r="I43" s="30" t="s">
        <v>131</v>
      </c>
      <c r="J43" s="35" t="s">
        <v>136</v>
      </c>
      <c r="K43" s="36">
        <v>48</v>
      </c>
      <c r="L43" s="78">
        <v>99750</v>
      </c>
      <c r="M43" s="37">
        <v>133000</v>
      </c>
      <c r="N43" s="23">
        <f t="shared" si="6"/>
        <v>3</v>
      </c>
      <c r="O43" s="24">
        <f t="shared" si="7"/>
        <v>33</v>
      </c>
      <c r="P43" s="25">
        <f t="shared" si="8"/>
        <v>0.91666666666666663</v>
      </c>
      <c r="Q43" s="24">
        <f t="shared" si="9"/>
        <v>48.649520833333334</v>
      </c>
      <c r="R43"/>
      <c r="S43" s="3">
        <v>75000</v>
      </c>
      <c r="T43" s="4" t="s">
        <v>137</v>
      </c>
      <c r="U43" s="26">
        <f t="shared" si="10"/>
        <v>99750</v>
      </c>
      <c r="V43" s="26">
        <f t="shared" si="11"/>
        <v>113050</v>
      </c>
      <c r="W43"/>
      <c r="X43"/>
      <c r="Y43"/>
      <c r="Z43"/>
      <c r="AA43"/>
      <c r="AB43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s="44" customFormat="1" ht="50.1" customHeight="1" x14ac:dyDescent="0.2">
      <c r="A44" s="1"/>
      <c r="B44" s="28">
        <v>41</v>
      </c>
      <c r="C44" s="29">
        <v>2017</v>
      </c>
      <c r="D44" s="30">
        <v>1</v>
      </c>
      <c r="E44" s="31">
        <v>43161</v>
      </c>
      <c r="F44" s="32">
        <v>0.53611111111111109</v>
      </c>
      <c r="G44" s="33" t="s">
        <v>19</v>
      </c>
      <c r="H44" s="33" t="s">
        <v>23</v>
      </c>
      <c r="I44" s="30" t="s">
        <v>25</v>
      </c>
      <c r="J44" s="35" t="s">
        <v>138</v>
      </c>
      <c r="K44" s="36">
        <v>48</v>
      </c>
      <c r="L44" s="78">
        <v>100000</v>
      </c>
      <c r="M44" s="50">
        <v>169145.33</v>
      </c>
      <c r="N44" s="23">
        <f t="shared" si="6"/>
        <v>31</v>
      </c>
      <c r="O44" s="24">
        <f t="shared" si="7"/>
        <v>5</v>
      </c>
      <c r="P44" s="25">
        <f t="shared" si="8"/>
        <v>0.1388888888888889</v>
      </c>
      <c r="Q44" s="24">
        <f t="shared" si="9"/>
        <v>48.111138888888888</v>
      </c>
      <c r="R44"/>
      <c r="S44" s="3">
        <v>75000</v>
      </c>
      <c r="T44" s="4" t="s">
        <v>139</v>
      </c>
      <c r="U44" s="26">
        <f t="shared" si="10"/>
        <v>126858.9975</v>
      </c>
      <c r="V44" s="26">
        <f t="shared" si="11"/>
        <v>143773.53049999999</v>
      </c>
      <c r="W44"/>
      <c r="X44"/>
      <c r="Y44"/>
      <c r="Z44"/>
      <c r="AA44"/>
      <c r="AB44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</row>
    <row r="45" spans="1:81" s="44" customFormat="1" ht="50.1" customHeight="1" x14ac:dyDescent="0.2">
      <c r="A45" s="1"/>
      <c r="B45" s="28">
        <v>42</v>
      </c>
      <c r="C45" s="29">
        <v>2017</v>
      </c>
      <c r="D45" s="30">
        <v>77</v>
      </c>
      <c r="E45" s="31">
        <v>43163</v>
      </c>
      <c r="F45" s="32">
        <v>0.9</v>
      </c>
      <c r="G45" s="33" t="s">
        <v>19</v>
      </c>
      <c r="H45" s="33" t="s">
        <v>140</v>
      </c>
      <c r="I45" s="30" t="s">
        <v>131</v>
      </c>
      <c r="J45" s="35" t="s">
        <v>141</v>
      </c>
      <c r="K45" s="36">
        <v>48</v>
      </c>
      <c r="L45" s="78">
        <v>100000</v>
      </c>
      <c r="M45" s="37">
        <v>135000</v>
      </c>
      <c r="N45" s="23">
        <f t="shared" si="6"/>
        <v>33</v>
      </c>
      <c r="O45" s="24">
        <f t="shared" si="7"/>
        <v>3</v>
      </c>
      <c r="P45" s="25">
        <f t="shared" si="8"/>
        <v>8.3333333333333329E-2</v>
      </c>
      <c r="Q45" s="24">
        <f t="shared" si="9"/>
        <v>48.06133333333333</v>
      </c>
      <c r="R45"/>
      <c r="S45" s="3">
        <v>25125</v>
      </c>
      <c r="T45" s="4" t="s">
        <v>142</v>
      </c>
      <c r="U45" s="26">
        <f t="shared" si="10"/>
        <v>101250</v>
      </c>
      <c r="V45" s="26">
        <f t="shared" si="11"/>
        <v>114750</v>
      </c>
      <c r="W45"/>
      <c r="X45"/>
      <c r="Y45"/>
      <c r="Z45"/>
      <c r="AA45"/>
      <c r="AB45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 s="44" customFormat="1" ht="50.1" customHeight="1" x14ac:dyDescent="0.2">
      <c r="A46" s="1"/>
      <c r="B46" s="28">
        <v>43</v>
      </c>
      <c r="C46" s="29">
        <v>2017</v>
      </c>
      <c r="D46" s="30">
        <v>65</v>
      </c>
      <c r="E46" s="31">
        <v>43164</v>
      </c>
      <c r="F46" s="32">
        <v>0.50694444444444442</v>
      </c>
      <c r="G46" s="33" t="s">
        <v>19</v>
      </c>
      <c r="H46" s="33" t="s">
        <v>143</v>
      </c>
      <c r="I46" s="30" t="s">
        <v>131</v>
      </c>
      <c r="J46" s="35" t="s">
        <v>144</v>
      </c>
      <c r="K46" s="36">
        <v>48</v>
      </c>
      <c r="L46" s="78">
        <v>100000</v>
      </c>
      <c r="M46" s="37">
        <v>260373</v>
      </c>
      <c r="N46" s="23">
        <f t="shared" si="6"/>
        <v>34</v>
      </c>
      <c r="O46" s="24">
        <f t="shared" si="7"/>
        <v>2</v>
      </c>
      <c r="P46" s="25">
        <f t="shared" si="8"/>
        <v>5.5555555555555552E-2</v>
      </c>
      <c r="Q46" s="24">
        <f t="shared" si="9"/>
        <v>48.053680555555559</v>
      </c>
      <c r="R46"/>
      <c r="S46" s="3">
        <v>99928.36</v>
      </c>
      <c r="T46" s="4" t="s">
        <v>145</v>
      </c>
      <c r="U46" s="26">
        <f t="shared" si="10"/>
        <v>195279.75</v>
      </c>
      <c r="V46" s="26">
        <f t="shared" si="11"/>
        <v>221317.05</v>
      </c>
      <c r="W46"/>
      <c r="X46"/>
      <c r="Y46"/>
      <c r="Z46"/>
      <c r="AA46"/>
      <c r="AB46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s="49" customFormat="1" ht="50.1" customHeight="1" x14ac:dyDescent="0.2">
      <c r="A47" s="1"/>
      <c r="B47" s="28">
        <v>44</v>
      </c>
      <c r="C47" s="29">
        <v>2017</v>
      </c>
      <c r="D47" s="30">
        <v>10</v>
      </c>
      <c r="E47" s="31">
        <v>43164</v>
      </c>
      <c r="F47" s="32">
        <v>0.78263888888888899</v>
      </c>
      <c r="G47" s="33" t="s">
        <v>19</v>
      </c>
      <c r="H47" s="33" t="s">
        <v>53</v>
      </c>
      <c r="I47" s="30" t="s">
        <v>48</v>
      </c>
      <c r="J47" s="35" t="s">
        <v>146</v>
      </c>
      <c r="K47" s="36">
        <v>48</v>
      </c>
      <c r="L47" s="78">
        <v>99975</v>
      </c>
      <c r="M47" s="37">
        <v>133300</v>
      </c>
      <c r="N47" s="23">
        <f t="shared" si="6"/>
        <v>34</v>
      </c>
      <c r="O47" s="24">
        <f t="shared" si="7"/>
        <v>2</v>
      </c>
      <c r="P47" s="25">
        <f t="shared" si="8"/>
        <v>5.5555555555555552E-2</v>
      </c>
      <c r="Q47" s="24">
        <f t="shared" si="9"/>
        <v>48.045409722222225</v>
      </c>
      <c r="R47"/>
      <c r="S47" s="3">
        <v>93750</v>
      </c>
      <c r="T47" s="4" t="s">
        <v>147</v>
      </c>
      <c r="U47" s="26">
        <f t="shared" si="10"/>
        <v>99975</v>
      </c>
      <c r="V47" s="26">
        <f t="shared" si="11"/>
        <v>113305</v>
      </c>
      <c r="W47"/>
      <c r="X47"/>
      <c r="Y47"/>
      <c r="Z47"/>
      <c r="AA47"/>
      <c r="AB47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 s="49" customFormat="1" ht="64.5" customHeight="1" x14ac:dyDescent="0.2">
      <c r="A48" s="1"/>
      <c r="B48" s="28">
        <v>45</v>
      </c>
      <c r="C48" s="29">
        <v>2017</v>
      </c>
      <c r="D48" s="30">
        <v>28</v>
      </c>
      <c r="E48" s="31">
        <v>43136</v>
      </c>
      <c r="F48" s="32">
        <v>0.78333333333333333</v>
      </c>
      <c r="G48" s="33" t="s">
        <v>19</v>
      </c>
      <c r="H48" s="33" t="s">
        <v>104</v>
      </c>
      <c r="I48" s="30" t="s">
        <v>25</v>
      </c>
      <c r="J48" s="35" t="s">
        <v>148</v>
      </c>
      <c r="K48" s="36">
        <v>47</v>
      </c>
      <c r="L48" s="78">
        <v>75000</v>
      </c>
      <c r="M48" s="37">
        <v>100000</v>
      </c>
      <c r="N48" s="23">
        <f t="shared" si="6"/>
        <v>6</v>
      </c>
      <c r="O48" s="24">
        <f t="shared" si="7"/>
        <v>30</v>
      </c>
      <c r="P48" s="25">
        <f t="shared" si="8"/>
        <v>0.83333333333333337</v>
      </c>
      <c r="Q48" s="24">
        <f t="shared" si="9"/>
        <v>47.589833333333338</v>
      </c>
      <c r="R48"/>
      <c r="S48" s="3">
        <v>85000</v>
      </c>
      <c r="T48" s="4" t="s">
        <v>149</v>
      </c>
      <c r="U48" s="26">
        <f t="shared" si="10"/>
        <v>75000</v>
      </c>
      <c r="V48" s="26">
        <f t="shared" si="11"/>
        <v>85000</v>
      </c>
      <c r="W48"/>
      <c r="X48"/>
      <c r="Y48"/>
      <c r="Z48"/>
      <c r="AA48"/>
      <c r="AB4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 s="49" customFormat="1" ht="50.1" customHeight="1" x14ac:dyDescent="0.2">
      <c r="A49" s="1"/>
      <c r="B49" s="28">
        <v>46</v>
      </c>
      <c r="C49" s="29">
        <v>2017</v>
      </c>
      <c r="D49" s="30">
        <v>70</v>
      </c>
      <c r="E49" s="31">
        <v>43152</v>
      </c>
      <c r="F49" s="32">
        <v>0.43611111111111112</v>
      </c>
      <c r="G49" s="33" t="s">
        <v>19</v>
      </c>
      <c r="H49" s="33" t="s">
        <v>119</v>
      </c>
      <c r="I49" s="30" t="s">
        <v>21</v>
      </c>
      <c r="J49" s="35" t="s">
        <v>150</v>
      </c>
      <c r="K49" s="36">
        <v>47</v>
      </c>
      <c r="L49" s="78">
        <v>85000</v>
      </c>
      <c r="M49" s="37">
        <v>100000</v>
      </c>
      <c r="N49" s="23">
        <f t="shared" si="6"/>
        <v>22</v>
      </c>
      <c r="O49" s="24">
        <f t="shared" si="7"/>
        <v>14</v>
      </c>
      <c r="P49" s="25">
        <f t="shared" si="8"/>
        <v>0.3888888888888889</v>
      </c>
      <c r="Q49" s="24">
        <f t="shared" si="9"/>
        <v>47.289138888888893</v>
      </c>
      <c r="R49"/>
      <c r="S49" s="3">
        <v>100000</v>
      </c>
      <c r="T49" s="4" t="s">
        <v>151</v>
      </c>
      <c r="U49" s="26">
        <f t="shared" si="10"/>
        <v>75000</v>
      </c>
      <c r="V49" s="26">
        <f t="shared" si="11"/>
        <v>85000</v>
      </c>
      <c r="W49"/>
      <c r="X49"/>
      <c r="Y49"/>
      <c r="Z49"/>
      <c r="AA49"/>
      <c r="AB49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s="49" customFormat="1" ht="50.1" customHeight="1" x14ac:dyDescent="0.2">
      <c r="A50" s="1"/>
      <c r="B50" s="28">
        <v>47</v>
      </c>
      <c r="C50" s="29">
        <v>2017</v>
      </c>
      <c r="D50" s="30">
        <v>45</v>
      </c>
      <c r="E50" s="31">
        <v>43159</v>
      </c>
      <c r="F50" s="32">
        <v>0.48194444444444445</v>
      </c>
      <c r="G50" s="33" t="s">
        <v>19</v>
      </c>
      <c r="H50" s="33" t="s">
        <v>151</v>
      </c>
      <c r="I50" s="30" t="s">
        <v>131</v>
      </c>
      <c r="J50" s="35" t="s">
        <v>152</v>
      </c>
      <c r="K50" s="36">
        <v>47</v>
      </c>
      <c r="L50" s="78">
        <v>100000</v>
      </c>
      <c r="M50" s="37">
        <v>133333.32999999999</v>
      </c>
      <c r="N50" s="23">
        <f t="shared" si="6"/>
        <v>29</v>
      </c>
      <c r="O50" s="24">
        <f t="shared" si="7"/>
        <v>7</v>
      </c>
      <c r="P50" s="25">
        <f t="shared" si="8"/>
        <v>0.19444444444444445</v>
      </c>
      <c r="Q50" s="24">
        <f t="shared" si="9"/>
        <v>47.151652777777777</v>
      </c>
      <c r="R50"/>
      <c r="S50" s="3">
        <v>75000</v>
      </c>
      <c r="T50" s="4" t="s">
        <v>153</v>
      </c>
      <c r="U50" s="26">
        <f t="shared" si="10"/>
        <v>99999.997499999998</v>
      </c>
      <c r="V50" s="26">
        <f t="shared" si="11"/>
        <v>113333.33049999998</v>
      </c>
      <c r="W50"/>
      <c r="X50"/>
      <c r="Y50"/>
      <c r="Z50"/>
      <c r="AA50"/>
      <c r="AB50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s="44" customFormat="1" ht="50.1" customHeight="1" x14ac:dyDescent="0.2">
      <c r="A51" s="1"/>
      <c r="B51" s="28">
        <v>48</v>
      </c>
      <c r="C51" s="29">
        <v>2017</v>
      </c>
      <c r="D51" s="30">
        <v>47</v>
      </c>
      <c r="E51" s="31">
        <v>43162</v>
      </c>
      <c r="F51" s="32">
        <v>0.64583333333333337</v>
      </c>
      <c r="G51" s="33" t="s">
        <v>19</v>
      </c>
      <c r="H51" s="33" t="s">
        <v>154</v>
      </c>
      <c r="I51" s="30" t="s">
        <v>25</v>
      </c>
      <c r="J51" s="35" t="s">
        <v>155</v>
      </c>
      <c r="K51" s="36">
        <v>47</v>
      </c>
      <c r="L51" s="78">
        <v>75000</v>
      </c>
      <c r="M51" s="37">
        <v>100000</v>
      </c>
      <c r="N51" s="23">
        <f t="shared" si="6"/>
        <v>32</v>
      </c>
      <c r="O51" s="24">
        <f t="shared" si="7"/>
        <v>4</v>
      </c>
      <c r="P51" s="25">
        <f t="shared" si="8"/>
        <v>0.1111111111111111</v>
      </c>
      <c r="Q51" s="24">
        <f t="shared" si="9"/>
        <v>47.088402777777773</v>
      </c>
      <c r="R51"/>
      <c r="S51" s="3">
        <v>75000</v>
      </c>
      <c r="T51" s="4" t="s">
        <v>154</v>
      </c>
      <c r="U51" s="26">
        <f t="shared" si="10"/>
        <v>75000</v>
      </c>
      <c r="V51" s="26">
        <f t="shared" si="11"/>
        <v>85000</v>
      </c>
      <c r="W51"/>
      <c r="X51"/>
      <c r="Y51"/>
      <c r="Z51"/>
      <c r="AA51"/>
      <c r="AB5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s="44" customFormat="1" ht="50.1" customHeight="1" x14ac:dyDescent="0.2">
      <c r="A52" s="1"/>
      <c r="B52" s="28">
        <v>49</v>
      </c>
      <c r="C52" s="29">
        <v>2017</v>
      </c>
      <c r="D52" s="30">
        <v>4</v>
      </c>
      <c r="E52" s="31">
        <v>43133</v>
      </c>
      <c r="F52" s="32">
        <v>0.56736111111111109</v>
      </c>
      <c r="G52" s="33" t="s">
        <v>19</v>
      </c>
      <c r="H52" s="33" t="s">
        <v>37</v>
      </c>
      <c r="I52" s="30" t="s">
        <v>25</v>
      </c>
      <c r="J52" s="35" t="s">
        <v>156</v>
      </c>
      <c r="K52" s="36">
        <v>46</v>
      </c>
      <c r="L52" s="78">
        <v>70000</v>
      </c>
      <c r="M52" s="37">
        <v>100000</v>
      </c>
      <c r="N52" s="23">
        <f t="shared" si="6"/>
        <v>3</v>
      </c>
      <c r="O52" s="24">
        <f t="shared" si="7"/>
        <v>33</v>
      </c>
      <c r="P52" s="25">
        <f t="shared" si="8"/>
        <v>0.91666666666666663</v>
      </c>
      <c r="Q52" s="24">
        <f t="shared" si="9"/>
        <v>46.654645833333333</v>
      </c>
      <c r="R52"/>
      <c r="S52" s="3">
        <v>99975</v>
      </c>
      <c r="T52" s="4" t="s">
        <v>157</v>
      </c>
      <c r="U52" s="26">
        <f t="shared" si="10"/>
        <v>75000</v>
      </c>
      <c r="V52" s="26">
        <f t="shared" si="11"/>
        <v>85000</v>
      </c>
      <c r="W52"/>
      <c r="X52"/>
      <c r="Y52"/>
      <c r="Z52"/>
      <c r="AA52"/>
      <c r="AB52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s="44" customFormat="1" ht="50.1" customHeight="1" x14ac:dyDescent="0.2">
      <c r="A53" s="1"/>
      <c r="B53" s="28">
        <v>50</v>
      </c>
      <c r="C53" s="29">
        <v>2017</v>
      </c>
      <c r="D53" s="30">
        <v>43</v>
      </c>
      <c r="E53" s="31">
        <v>43133</v>
      </c>
      <c r="F53" s="32">
        <v>0.78055555555555556</v>
      </c>
      <c r="G53" s="33" t="s">
        <v>19</v>
      </c>
      <c r="H53" s="33" t="s">
        <v>147</v>
      </c>
      <c r="I53" s="30" t="s">
        <v>131</v>
      </c>
      <c r="J53" s="35" t="s">
        <v>158</v>
      </c>
      <c r="K53" s="36">
        <v>46</v>
      </c>
      <c r="L53" s="78">
        <v>93750</v>
      </c>
      <c r="M53" s="37">
        <v>125000</v>
      </c>
      <c r="N53" s="23">
        <f t="shared" si="6"/>
        <v>3</v>
      </c>
      <c r="O53" s="24">
        <f t="shared" si="7"/>
        <v>33</v>
      </c>
      <c r="P53" s="25">
        <f t="shared" si="8"/>
        <v>0.91666666666666663</v>
      </c>
      <c r="Q53" s="24">
        <f t="shared" si="9"/>
        <v>46.648249999999997</v>
      </c>
      <c r="R53"/>
      <c r="S53" s="3">
        <v>79275</v>
      </c>
      <c r="T53" s="4" t="s">
        <v>159</v>
      </c>
      <c r="U53" s="26">
        <f t="shared" si="10"/>
        <v>93750</v>
      </c>
      <c r="V53" s="26">
        <f t="shared" si="11"/>
        <v>106250</v>
      </c>
      <c r="W53"/>
      <c r="X53"/>
      <c r="Y53"/>
      <c r="Z53"/>
      <c r="AA53"/>
      <c r="AB53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 s="44" customFormat="1" ht="50.1" customHeight="1" x14ac:dyDescent="0.2">
      <c r="A54" s="1"/>
      <c r="B54" s="28">
        <v>51</v>
      </c>
      <c r="C54" s="29">
        <v>2017</v>
      </c>
      <c r="D54" s="30">
        <v>31</v>
      </c>
      <c r="E54" s="31">
        <v>43161</v>
      </c>
      <c r="F54" s="32">
        <v>0.45208333333333334</v>
      </c>
      <c r="G54" s="33" t="s">
        <v>19</v>
      </c>
      <c r="H54" s="33" t="s">
        <v>113</v>
      </c>
      <c r="I54" s="30" t="s">
        <v>57</v>
      </c>
      <c r="J54" s="35" t="s">
        <v>160</v>
      </c>
      <c r="K54" s="36">
        <v>46</v>
      </c>
      <c r="L54" s="78">
        <v>87750</v>
      </c>
      <c r="M54" s="37">
        <v>117000</v>
      </c>
      <c r="N54" s="23">
        <f t="shared" si="6"/>
        <v>31</v>
      </c>
      <c r="O54" s="24">
        <f t="shared" si="7"/>
        <v>5</v>
      </c>
      <c r="P54" s="25">
        <f t="shared" si="8"/>
        <v>0.1388888888888889</v>
      </c>
      <c r="Q54" s="24">
        <f t="shared" si="9"/>
        <v>46.113659722222224</v>
      </c>
      <c r="R54"/>
      <c r="S54" s="3">
        <v>98430</v>
      </c>
      <c r="T54" s="4" t="s">
        <v>47</v>
      </c>
      <c r="U54" s="26">
        <f t="shared" si="10"/>
        <v>87750</v>
      </c>
      <c r="V54" s="26">
        <f t="shared" si="11"/>
        <v>99450</v>
      </c>
      <c r="W54"/>
      <c r="X54"/>
      <c r="Y54"/>
      <c r="Z54"/>
      <c r="AA54"/>
      <c r="AB54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 s="44" customFormat="1" ht="50.1" customHeight="1" x14ac:dyDescent="0.2">
      <c r="A55" s="1"/>
      <c r="B55" s="28">
        <v>52</v>
      </c>
      <c r="C55" s="29">
        <v>2017</v>
      </c>
      <c r="D55" s="30">
        <v>46</v>
      </c>
      <c r="E55" s="31">
        <v>43161</v>
      </c>
      <c r="F55" s="32">
        <v>0.47291666666666665</v>
      </c>
      <c r="G55" s="33" t="s">
        <v>19</v>
      </c>
      <c r="H55" s="33" t="s">
        <v>153</v>
      </c>
      <c r="I55" s="30" t="s">
        <v>131</v>
      </c>
      <c r="J55" s="35" t="s">
        <v>161</v>
      </c>
      <c r="K55" s="36">
        <v>46</v>
      </c>
      <c r="L55" s="78">
        <v>75000</v>
      </c>
      <c r="M55" s="37">
        <v>100000</v>
      </c>
      <c r="N55" s="23">
        <f t="shared" si="6"/>
        <v>31</v>
      </c>
      <c r="O55" s="24">
        <f t="shared" si="7"/>
        <v>5</v>
      </c>
      <c r="P55" s="25">
        <f t="shared" si="8"/>
        <v>0.1388888888888889</v>
      </c>
      <c r="Q55" s="24">
        <f t="shared" si="9"/>
        <v>46.113034722222224</v>
      </c>
      <c r="R55"/>
      <c r="S55" s="3">
        <v>100000</v>
      </c>
      <c r="T55" s="4" t="s">
        <v>81</v>
      </c>
      <c r="U55" s="26">
        <f t="shared" si="10"/>
        <v>75000</v>
      </c>
      <c r="V55" s="26">
        <f t="shared" si="11"/>
        <v>85000</v>
      </c>
      <c r="W55"/>
      <c r="X55"/>
      <c r="Y55"/>
      <c r="Z55"/>
      <c r="AA55"/>
      <c r="AB55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 s="44" customFormat="1" ht="50.1" customHeight="1" x14ac:dyDescent="0.2">
      <c r="A56" s="1"/>
      <c r="B56" s="28">
        <v>53</v>
      </c>
      <c r="C56" s="29">
        <v>2017</v>
      </c>
      <c r="D56" s="30">
        <v>59</v>
      </c>
      <c r="E56" s="31">
        <v>43161</v>
      </c>
      <c r="F56" s="32">
        <v>0.6</v>
      </c>
      <c r="G56" s="33" t="s">
        <v>19</v>
      </c>
      <c r="H56" s="33" t="s">
        <v>162</v>
      </c>
      <c r="I56" s="30" t="s">
        <v>21</v>
      </c>
      <c r="J56" s="35" t="s">
        <v>163</v>
      </c>
      <c r="K56" s="36">
        <v>46</v>
      </c>
      <c r="L56" s="78">
        <v>84830</v>
      </c>
      <c r="M56" s="37">
        <v>99800</v>
      </c>
      <c r="N56" s="23">
        <f t="shared" si="6"/>
        <v>31</v>
      </c>
      <c r="O56" s="24">
        <f t="shared" si="7"/>
        <v>5</v>
      </c>
      <c r="P56" s="25">
        <f t="shared" si="8"/>
        <v>0.1388888888888889</v>
      </c>
      <c r="Q56" s="24">
        <f t="shared" si="9"/>
        <v>46.109222222222222</v>
      </c>
      <c r="R56"/>
      <c r="S56" s="3">
        <v>100000</v>
      </c>
      <c r="T56" s="4" t="s">
        <v>125</v>
      </c>
      <c r="U56" s="26">
        <f t="shared" si="10"/>
        <v>74850</v>
      </c>
      <c r="V56" s="26">
        <f t="shared" si="11"/>
        <v>84830</v>
      </c>
      <c r="W56"/>
      <c r="X56"/>
      <c r="Y56"/>
      <c r="Z56"/>
      <c r="AA56"/>
      <c r="AB56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 s="44" customFormat="1" ht="50.1" customHeight="1" x14ac:dyDescent="0.2">
      <c r="A57" s="1"/>
      <c r="B57" s="28">
        <v>54</v>
      </c>
      <c r="C57" s="29">
        <v>2017</v>
      </c>
      <c r="D57" s="30">
        <v>61</v>
      </c>
      <c r="E57" s="31">
        <v>43164</v>
      </c>
      <c r="F57" s="32">
        <v>0.52847222222222223</v>
      </c>
      <c r="G57" s="33" t="s">
        <v>19</v>
      </c>
      <c r="H57" s="33" t="s">
        <v>164</v>
      </c>
      <c r="I57" s="30" t="s">
        <v>21</v>
      </c>
      <c r="J57" s="35" t="s">
        <v>165</v>
      </c>
      <c r="K57" s="36">
        <v>46</v>
      </c>
      <c r="L57" s="78">
        <v>75000</v>
      </c>
      <c r="M57" s="37">
        <v>100000</v>
      </c>
      <c r="N57" s="23">
        <f t="shared" si="6"/>
        <v>34</v>
      </c>
      <c r="O57" s="24">
        <f t="shared" si="7"/>
        <v>2</v>
      </c>
      <c r="P57" s="25">
        <f t="shared" si="8"/>
        <v>5.5555555555555552E-2</v>
      </c>
      <c r="Q57" s="24">
        <f t="shared" si="9"/>
        <v>46.053034722222222</v>
      </c>
      <c r="R57"/>
      <c r="S57" s="3">
        <v>91708.71</v>
      </c>
      <c r="T57" s="4" t="s">
        <v>94</v>
      </c>
      <c r="U57" s="26">
        <f t="shared" si="10"/>
        <v>75000</v>
      </c>
      <c r="V57" s="26">
        <f t="shared" si="11"/>
        <v>85000</v>
      </c>
      <c r="W57"/>
      <c r="X57"/>
      <c r="Y57"/>
      <c r="Z57"/>
      <c r="AA57"/>
      <c r="AB57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 s="44" customFormat="1" ht="50.1" customHeight="1" x14ac:dyDescent="0.2">
      <c r="A58" s="1"/>
      <c r="B58" s="28">
        <v>55</v>
      </c>
      <c r="C58" s="29">
        <v>2017</v>
      </c>
      <c r="D58" s="30">
        <v>85</v>
      </c>
      <c r="E58" s="31">
        <v>43164</v>
      </c>
      <c r="F58" s="32">
        <v>0.84583333333333333</v>
      </c>
      <c r="G58" s="33" t="s">
        <v>19</v>
      </c>
      <c r="H58" s="33" t="s">
        <v>166</v>
      </c>
      <c r="I58" s="30" t="s">
        <v>25</v>
      </c>
      <c r="J58" s="35" t="s">
        <v>167</v>
      </c>
      <c r="K58" s="36">
        <v>46</v>
      </c>
      <c r="L58" s="78">
        <v>85000</v>
      </c>
      <c r="M58" s="37">
        <v>100000</v>
      </c>
      <c r="N58" s="23">
        <f t="shared" si="6"/>
        <v>34</v>
      </c>
      <c r="O58" s="24">
        <f t="shared" si="7"/>
        <v>2</v>
      </c>
      <c r="P58" s="25">
        <f t="shared" si="8"/>
        <v>5.5555555555555552E-2</v>
      </c>
      <c r="Q58" s="24">
        <f t="shared" si="9"/>
        <v>46.043513888888889</v>
      </c>
      <c r="R58"/>
      <c r="S58" s="3">
        <v>85000</v>
      </c>
      <c r="T58" s="4" t="s">
        <v>20</v>
      </c>
      <c r="U58" s="26">
        <f t="shared" si="10"/>
        <v>75000</v>
      </c>
      <c r="V58" s="26">
        <f t="shared" si="11"/>
        <v>85000</v>
      </c>
      <c r="W58"/>
      <c r="X58"/>
      <c r="Y58"/>
      <c r="Z58"/>
      <c r="AA58"/>
      <c r="AB58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 s="49" customFormat="1" ht="50.1" customHeight="1" x14ac:dyDescent="0.2">
      <c r="A59" s="1"/>
      <c r="B59" s="28">
        <v>56</v>
      </c>
      <c r="C59" s="29">
        <v>2017</v>
      </c>
      <c r="D59" s="30">
        <v>29</v>
      </c>
      <c r="E59" s="31">
        <v>43131</v>
      </c>
      <c r="F59" s="32">
        <v>0.49305555555555558</v>
      </c>
      <c r="G59" s="33" t="s">
        <v>19</v>
      </c>
      <c r="H59" s="33" t="s">
        <v>107</v>
      </c>
      <c r="I59" s="30" t="s">
        <v>131</v>
      </c>
      <c r="J59" s="35" t="s">
        <v>168</v>
      </c>
      <c r="K59" s="36">
        <v>45</v>
      </c>
      <c r="L59" s="78">
        <v>100000</v>
      </c>
      <c r="M59" s="37">
        <v>137000</v>
      </c>
      <c r="N59" s="23">
        <f t="shared" si="6"/>
        <v>1</v>
      </c>
      <c r="O59" s="24">
        <f t="shared" si="7"/>
        <v>35</v>
      </c>
      <c r="P59" s="25">
        <f t="shared" si="8"/>
        <v>0.97222222222222221</v>
      </c>
      <c r="Q59" s="24">
        <f t="shared" si="9"/>
        <v>45.695763888888891</v>
      </c>
      <c r="R59"/>
      <c r="S59" s="3">
        <v>84575</v>
      </c>
      <c r="T59" s="4" t="s">
        <v>169</v>
      </c>
      <c r="U59" s="26">
        <f t="shared" si="10"/>
        <v>102750</v>
      </c>
      <c r="V59" s="26">
        <f t="shared" si="11"/>
        <v>116450</v>
      </c>
      <c r="W59"/>
      <c r="X59"/>
      <c r="Y59"/>
      <c r="Z59"/>
      <c r="AA59"/>
      <c r="AB59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s="49" customFormat="1" ht="50.1" customHeight="1" x14ac:dyDescent="0.2">
      <c r="A60" s="1"/>
      <c r="B60" s="28">
        <v>57</v>
      </c>
      <c r="C60" s="29">
        <v>2017</v>
      </c>
      <c r="D60" s="30">
        <v>100</v>
      </c>
      <c r="E60" s="31">
        <v>43133</v>
      </c>
      <c r="F60" s="32">
        <v>0.53541666666666665</v>
      </c>
      <c r="G60" s="33" t="s">
        <v>19</v>
      </c>
      <c r="H60" s="33" t="s">
        <v>170</v>
      </c>
      <c r="I60" s="30" t="s">
        <v>21</v>
      </c>
      <c r="J60" s="35" t="s">
        <v>171</v>
      </c>
      <c r="K60" s="36">
        <v>45</v>
      </c>
      <c r="L60" s="78">
        <v>60000</v>
      </c>
      <c r="M60" s="37">
        <v>80000</v>
      </c>
      <c r="N60" s="23">
        <f t="shared" si="6"/>
        <v>3</v>
      </c>
      <c r="O60" s="24">
        <f t="shared" si="7"/>
        <v>33</v>
      </c>
      <c r="P60" s="25">
        <f t="shared" si="8"/>
        <v>0.91666666666666663</v>
      </c>
      <c r="Q60" s="24">
        <f t="shared" si="9"/>
        <v>45.655604166666663</v>
      </c>
      <c r="R60"/>
      <c r="S60" s="3">
        <v>75000</v>
      </c>
      <c r="T60" s="4" t="s">
        <v>172</v>
      </c>
      <c r="U60" s="26">
        <f t="shared" si="10"/>
        <v>60000</v>
      </c>
      <c r="V60" s="26">
        <f t="shared" si="11"/>
        <v>68000</v>
      </c>
      <c r="W60"/>
      <c r="X60"/>
      <c r="Y60"/>
      <c r="Z60"/>
      <c r="AA60"/>
      <c r="AB60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s="49" customFormat="1" ht="50.1" customHeight="1" x14ac:dyDescent="0.2">
      <c r="A61" s="1"/>
      <c r="B61" s="28">
        <v>58</v>
      </c>
      <c r="C61" s="29">
        <v>2017</v>
      </c>
      <c r="D61" s="30">
        <v>34</v>
      </c>
      <c r="E61" s="31">
        <v>43134</v>
      </c>
      <c r="F61" s="32">
        <v>0.4916666666666667</v>
      </c>
      <c r="G61" s="33" t="s">
        <v>19</v>
      </c>
      <c r="H61" s="33" t="s">
        <v>124</v>
      </c>
      <c r="I61" s="30" t="s">
        <v>25</v>
      </c>
      <c r="J61" s="35" t="s">
        <v>173</v>
      </c>
      <c r="K61" s="36">
        <v>45</v>
      </c>
      <c r="L61" s="78">
        <v>45750</v>
      </c>
      <c r="M61" s="37">
        <v>61000</v>
      </c>
      <c r="N61" s="23">
        <f t="shared" si="6"/>
        <v>4</v>
      </c>
      <c r="O61" s="24">
        <f t="shared" si="7"/>
        <v>32</v>
      </c>
      <c r="P61" s="25">
        <f t="shared" si="8"/>
        <v>0.88888888888888884</v>
      </c>
      <c r="Q61" s="24">
        <f t="shared" si="9"/>
        <v>45.637472222222222</v>
      </c>
      <c r="R61"/>
      <c r="S61" s="3">
        <v>85000</v>
      </c>
      <c r="T61" s="4" t="s">
        <v>174</v>
      </c>
      <c r="U61" s="26">
        <f t="shared" si="10"/>
        <v>45750</v>
      </c>
      <c r="V61" s="26">
        <f t="shared" si="11"/>
        <v>51850</v>
      </c>
      <c r="W61"/>
      <c r="X61"/>
      <c r="Y61"/>
      <c r="Z61"/>
      <c r="AA61"/>
      <c r="AB6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s="49" customFormat="1" ht="50.1" customHeight="1" x14ac:dyDescent="0.2">
      <c r="A62" s="1"/>
      <c r="B62" s="28">
        <v>59</v>
      </c>
      <c r="C62" s="29">
        <v>2017</v>
      </c>
      <c r="D62" s="30">
        <v>19</v>
      </c>
      <c r="E62" s="31">
        <v>43152</v>
      </c>
      <c r="F62" s="32">
        <v>0.52083333333333337</v>
      </c>
      <c r="G62" s="33" t="s">
        <v>19</v>
      </c>
      <c r="H62" s="33" t="s">
        <v>80</v>
      </c>
      <c r="I62" s="30" t="s">
        <v>21</v>
      </c>
      <c r="J62" s="35" t="s">
        <v>175</v>
      </c>
      <c r="K62" s="36">
        <v>45</v>
      </c>
      <c r="L62" s="78">
        <v>85000</v>
      </c>
      <c r="M62" s="37">
        <v>100000</v>
      </c>
      <c r="N62" s="23">
        <f t="shared" si="6"/>
        <v>22</v>
      </c>
      <c r="O62" s="24">
        <f t="shared" si="7"/>
        <v>14</v>
      </c>
      <c r="P62" s="25">
        <f t="shared" si="8"/>
        <v>0.3888888888888889</v>
      </c>
      <c r="Q62" s="24">
        <f t="shared" si="9"/>
        <v>45.286597222222227</v>
      </c>
      <c r="R62"/>
      <c r="S62" s="3">
        <v>75000</v>
      </c>
      <c r="T62" s="4" t="s">
        <v>176</v>
      </c>
      <c r="U62" s="26">
        <f t="shared" si="10"/>
        <v>75000</v>
      </c>
      <c r="V62" s="26">
        <f t="shared" si="11"/>
        <v>85000</v>
      </c>
      <c r="W62"/>
      <c r="X62"/>
      <c r="Y62"/>
      <c r="Z62"/>
      <c r="AA62"/>
      <c r="AB62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s="44" customFormat="1" ht="50.1" customHeight="1" x14ac:dyDescent="0.2">
      <c r="A63" s="1"/>
      <c r="B63" s="28">
        <v>60</v>
      </c>
      <c r="C63" s="29">
        <v>2017</v>
      </c>
      <c r="D63" s="30">
        <v>83</v>
      </c>
      <c r="E63" s="31">
        <v>43164</v>
      </c>
      <c r="F63" s="32">
        <v>0.76111111111111107</v>
      </c>
      <c r="G63" s="33" t="s">
        <v>19</v>
      </c>
      <c r="H63" s="33" t="s">
        <v>177</v>
      </c>
      <c r="I63" s="30" t="s">
        <v>25</v>
      </c>
      <c r="J63" s="35" t="s">
        <v>178</v>
      </c>
      <c r="K63" s="36">
        <v>45</v>
      </c>
      <c r="L63" s="78">
        <v>85000</v>
      </c>
      <c r="M63" s="37">
        <v>100000</v>
      </c>
      <c r="N63" s="23">
        <f t="shared" si="6"/>
        <v>34</v>
      </c>
      <c r="O63" s="24">
        <f t="shared" si="7"/>
        <v>2</v>
      </c>
      <c r="P63" s="25">
        <f t="shared" si="8"/>
        <v>5.5555555555555552E-2</v>
      </c>
      <c r="Q63" s="24">
        <f t="shared" si="9"/>
        <v>45.046055555555562</v>
      </c>
      <c r="R63"/>
      <c r="S63" s="3">
        <v>84830</v>
      </c>
      <c r="T63" s="4" t="s">
        <v>162</v>
      </c>
      <c r="U63" s="26">
        <f t="shared" si="10"/>
        <v>75000</v>
      </c>
      <c r="V63" s="26">
        <f t="shared" si="11"/>
        <v>85000</v>
      </c>
      <c r="W63"/>
      <c r="X63"/>
      <c r="Y63"/>
      <c r="Z63"/>
      <c r="AA63"/>
      <c r="AB63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s="44" customFormat="1" ht="50.1" customHeight="1" x14ac:dyDescent="0.2">
      <c r="A64" s="1"/>
      <c r="B64" s="28">
        <v>61</v>
      </c>
      <c r="C64" s="29">
        <v>2017</v>
      </c>
      <c r="D64" s="30">
        <v>6</v>
      </c>
      <c r="E64" s="31">
        <v>43158</v>
      </c>
      <c r="F64" s="32">
        <v>0.53611111111111109</v>
      </c>
      <c r="G64" s="33" t="s">
        <v>19</v>
      </c>
      <c r="H64" s="33" t="s">
        <v>34</v>
      </c>
      <c r="I64" s="30" t="s">
        <v>25</v>
      </c>
      <c r="J64" s="51" t="s">
        <v>179</v>
      </c>
      <c r="K64" s="36">
        <v>44</v>
      </c>
      <c r="L64" s="78">
        <v>97500</v>
      </c>
      <c r="M64" s="37">
        <v>130000</v>
      </c>
      <c r="N64" s="23">
        <f t="shared" si="6"/>
        <v>28</v>
      </c>
      <c r="O64" s="24">
        <f t="shared" si="7"/>
        <v>8</v>
      </c>
      <c r="P64" s="25">
        <f t="shared" si="8"/>
        <v>0.22222222222222221</v>
      </c>
      <c r="Q64" s="24">
        <f t="shared" si="9"/>
        <v>44.169472222222225</v>
      </c>
      <c r="R64"/>
      <c r="S64" s="3">
        <v>85000</v>
      </c>
      <c r="T64" s="4" t="s">
        <v>180</v>
      </c>
      <c r="U64" s="26">
        <f t="shared" si="10"/>
        <v>97500</v>
      </c>
      <c r="V64" s="26">
        <f t="shared" si="11"/>
        <v>110500</v>
      </c>
      <c r="W64"/>
      <c r="X64"/>
      <c r="Y64"/>
      <c r="Z64"/>
      <c r="AA64"/>
      <c r="AB64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s="49" customFormat="1" ht="50.1" customHeight="1" x14ac:dyDescent="0.2">
      <c r="A65" s="1"/>
      <c r="B65" s="28">
        <v>62</v>
      </c>
      <c r="C65" s="29">
        <v>2017</v>
      </c>
      <c r="D65" s="30">
        <v>74</v>
      </c>
      <c r="E65" s="31">
        <v>43160</v>
      </c>
      <c r="F65" s="32">
        <v>0.55208333333333337</v>
      </c>
      <c r="G65" s="33" t="s">
        <v>19</v>
      </c>
      <c r="H65" s="33" t="s">
        <v>181</v>
      </c>
      <c r="I65" s="30" t="s">
        <v>25</v>
      </c>
      <c r="J65" s="35" t="s">
        <v>182</v>
      </c>
      <c r="K65" s="36">
        <v>44</v>
      </c>
      <c r="L65" s="78">
        <v>84997.6</v>
      </c>
      <c r="M65" s="37">
        <v>99997.19</v>
      </c>
      <c r="N65" s="23">
        <f t="shared" si="6"/>
        <v>30</v>
      </c>
      <c r="O65" s="24">
        <f t="shared" si="7"/>
        <v>6</v>
      </c>
      <c r="P65" s="25">
        <f t="shared" si="8"/>
        <v>0.16666666666666666</v>
      </c>
      <c r="Q65" s="24">
        <f t="shared" si="9"/>
        <v>44.130104166666669</v>
      </c>
      <c r="R65"/>
      <c r="S65" s="3" t="s">
        <v>99</v>
      </c>
      <c r="T65" s="4" t="s">
        <v>183</v>
      </c>
      <c r="U65" s="26">
        <f t="shared" si="10"/>
        <v>74997.892500000002</v>
      </c>
      <c r="V65" s="26">
        <f t="shared" si="11"/>
        <v>84997.611499999999</v>
      </c>
      <c r="W65"/>
      <c r="X65"/>
      <c r="Y65"/>
      <c r="Z65"/>
      <c r="AA65"/>
      <c r="AB65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s="49" customFormat="1" ht="50.1" customHeight="1" x14ac:dyDescent="0.2">
      <c r="A66" s="1"/>
      <c r="B66" s="28">
        <v>63</v>
      </c>
      <c r="C66" s="29">
        <v>2017</v>
      </c>
      <c r="D66" s="30">
        <v>24</v>
      </c>
      <c r="E66" s="31">
        <v>43161</v>
      </c>
      <c r="F66" s="32">
        <v>0.43124999999999997</v>
      </c>
      <c r="G66" s="33" t="s">
        <v>19</v>
      </c>
      <c r="H66" s="33" t="s">
        <v>184</v>
      </c>
      <c r="I66" s="30" t="s">
        <v>57</v>
      </c>
      <c r="J66" s="35" t="s">
        <v>185</v>
      </c>
      <c r="K66" s="36">
        <v>44</v>
      </c>
      <c r="L66" s="78">
        <v>81511.08</v>
      </c>
      <c r="M66" s="37">
        <v>108681.44</v>
      </c>
      <c r="N66" s="23">
        <f t="shared" si="6"/>
        <v>31</v>
      </c>
      <c r="O66" s="24">
        <f t="shared" si="7"/>
        <v>5</v>
      </c>
      <c r="P66" s="25">
        <f t="shared" si="8"/>
        <v>0.1388888888888889</v>
      </c>
      <c r="Q66" s="24">
        <f t="shared" si="9"/>
        <v>44.114284722222223</v>
      </c>
      <c r="R66"/>
      <c r="S66" s="3">
        <v>75000</v>
      </c>
      <c r="T66" s="4" t="s">
        <v>186</v>
      </c>
      <c r="U66" s="26">
        <f t="shared" si="10"/>
        <v>81511.08</v>
      </c>
      <c r="V66" s="26">
        <f t="shared" si="11"/>
        <v>92379.224000000002</v>
      </c>
      <c r="W66"/>
      <c r="X66"/>
      <c r="Y66"/>
      <c r="Z66"/>
      <c r="AA66"/>
      <c r="AB66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s="44" customFormat="1" ht="50.1" customHeight="1" x14ac:dyDescent="0.2">
      <c r="A67" s="1"/>
      <c r="B67" s="28">
        <v>64</v>
      </c>
      <c r="C67" s="29">
        <v>2017</v>
      </c>
      <c r="D67" s="30">
        <v>75</v>
      </c>
      <c r="E67" s="31">
        <v>43136</v>
      </c>
      <c r="F67" s="32">
        <v>0.57222222222222219</v>
      </c>
      <c r="G67" s="33" t="s">
        <v>19</v>
      </c>
      <c r="H67" s="33" t="s">
        <v>187</v>
      </c>
      <c r="I67" s="30" t="s">
        <v>57</v>
      </c>
      <c r="J67" s="35" t="s">
        <v>188</v>
      </c>
      <c r="K67" s="36">
        <v>43</v>
      </c>
      <c r="L67" s="78">
        <v>100000</v>
      </c>
      <c r="M67" s="37">
        <v>761000</v>
      </c>
      <c r="N67" s="23">
        <f t="shared" si="6"/>
        <v>6</v>
      </c>
      <c r="O67" s="24">
        <f t="shared" si="7"/>
        <v>30</v>
      </c>
      <c r="P67" s="25">
        <f t="shared" si="8"/>
        <v>0.83333333333333337</v>
      </c>
      <c r="Q67" s="24">
        <f t="shared" si="9"/>
        <v>43.596166666666669</v>
      </c>
      <c r="R67"/>
      <c r="S67" s="3">
        <v>96360.37</v>
      </c>
      <c r="T67" s="4" t="s">
        <v>189</v>
      </c>
      <c r="U67" s="26">
        <f t="shared" si="10"/>
        <v>570750</v>
      </c>
      <c r="V67" s="26">
        <f t="shared" si="11"/>
        <v>646850</v>
      </c>
      <c r="W67"/>
      <c r="X67"/>
      <c r="Y67"/>
      <c r="Z67"/>
      <c r="AA67"/>
      <c r="AB67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 s="44" customFormat="1" ht="50.1" customHeight="1" x14ac:dyDescent="0.2">
      <c r="A68" s="1"/>
      <c r="B68" s="28">
        <v>65</v>
      </c>
      <c r="C68" s="29">
        <v>2017</v>
      </c>
      <c r="D68" s="30">
        <v>56</v>
      </c>
      <c r="E68" s="31">
        <v>43164</v>
      </c>
      <c r="F68" s="32">
        <v>0.6972222222222223</v>
      </c>
      <c r="G68" s="33" t="s">
        <v>19</v>
      </c>
      <c r="H68" s="33" t="s">
        <v>190</v>
      </c>
      <c r="I68" s="30" t="s">
        <v>25</v>
      </c>
      <c r="J68" s="35" t="s">
        <v>191</v>
      </c>
      <c r="K68" s="36">
        <v>43</v>
      </c>
      <c r="L68" s="78">
        <v>75000</v>
      </c>
      <c r="M68" s="37">
        <v>100000</v>
      </c>
      <c r="N68" s="23">
        <f t="shared" ref="N68:N99" si="12">E68-43130</f>
        <v>34</v>
      </c>
      <c r="O68" s="24">
        <f t="shared" ref="O68:O99" si="13">36-N68</f>
        <v>2</v>
      </c>
      <c r="P68" s="25">
        <f t="shared" ref="P68:P99" si="14">(O68/36)</f>
        <v>5.5555555555555552E-2</v>
      </c>
      <c r="Q68" s="24">
        <f t="shared" ref="Q68:Q99" si="15">K68+P68*0.7+(1-F68)/10*0.3</f>
        <v>43.047972222222228</v>
      </c>
      <c r="R68"/>
      <c r="S68" s="3">
        <v>100000</v>
      </c>
      <c r="T68" s="4" t="s">
        <v>56</v>
      </c>
      <c r="U68" s="26">
        <f t="shared" ref="U68:U99" si="16">M68*0.75</f>
        <v>75000</v>
      </c>
      <c r="V68" s="26">
        <f t="shared" ref="V68:V99" si="17">M68*0.85</f>
        <v>85000</v>
      </c>
      <c r="W68"/>
      <c r="X68"/>
      <c r="Y68"/>
      <c r="Z68"/>
      <c r="AA68"/>
      <c r="AB68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s="44" customFormat="1" ht="50.1" customHeight="1" x14ac:dyDescent="0.2">
      <c r="A69" s="1"/>
      <c r="B69" s="28">
        <v>66</v>
      </c>
      <c r="C69" s="29">
        <v>2017</v>
      </c>
      <c r="D69" s="30">
        <v>7</v>
      </c>
      <c r="E69" s="31">
        <v>43153</v>
      </c>
      <c r="F69" s="32">
        <v>0.74652777777777779</v>
      </c>
      <c r="G69" s="33" t="s">
        <v>19</v>
      </c>
      <c r="H69" s="33" t="s">
        <v>43</v>
      </c>
      <c r="I69" s="30" t="s">
        <v>21</v>
      </c>
      <c r="J69" s="35" t="s">
        <v>192</v>
      </c>
      <c r="K69" s="36">
        <v>42</v>
      </c>
      <c r="L69" s="78">
        <v>85000</v>
      </c>
      <c r="M69" s="37">
        <v>100000</v>
      </c>
      <c r="N69" s="23">
        <f t="shared" si="12"/>
        <v>23</v>
      </c>
      <c r="O69" s="24">
        <f t="shared" si="13"/>
        <v>13</v>
      </c>
      <c r="P69" s="25">
        <f t="shared" si="14"/>
        <v>0.3611111111111111</v>
      </c>
      <c r="Q69" s="24">
        <f t="shared" si="15"/>
        <v>42.260381944444447</v>
      </c>
      <c r="R69"/>
      <c r="S69" s="3">
        <v>90000</v>
      </c>
      <c r="T69" s="4" t="s">
        <v>193</v>
      </c>
      <c r="U69" s="26">
        <f t="shared" si="16"/>
        <v>75000</v>
      </c>
      <c r="V69" s="26">
        <f t="shared" si="17"/>
        <v>85000</v>
      </c>
      <c r="W69"/>
      <c r="X69"/>
      <c r="Y69"/>
      <c r="Z69"/>
      <c r="AA69"/>
      <c r="AB69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s="44" customFormat="1" ht="50.1" customHeight="1" x14ac:dyDescent="0.2">
      <c r="A70" s="1"/>
      <c r="B70" s="28">
        <v>67</v>
      </c>
      <c r="C70" s="29">
        <v>2017</v>
      </c>
      <c r="D70" s="30">
        <v>42</v>
      </c>
      <c r="E70" s="31">
        <v>43161</v>
      </c>
      <c r="F70" s="32">
        <v>0.66319444444444442</v>
      </c>
      <c r="G70" s="33" t="s">
        <v>19</v>
      </c>
      <c r="H70" s="33" t="s">
        <v>145</v>
      </c>
      <c r="I70" s="30" t="s">
        <v>25</v>
      </c>
      <c r="J70" s="35" t="s">
        <v>194</v>
      </c>
      <c r="K70" s="36">
        <v>42</v>
      </c>
      <c r="L70" s="78">
        <v>99928.36</v>
      </c>
      <c r="M70" s="37">
        <v>133237.81</v>
      </c>
      <c r="N70" s="23">
        <f t="shared" si="12"/>
        <v>31</v>
      </c>
      <c r="O70" s="24">
        <f t="shared" si="13"/>
        <v>5</v>
      </c>
      <c r="P70" s="25">
        <f t="shared" si="14"/>
        <v>0.1388888888888889</v>
      </c>
      <c r="Q70" s="24">
        <f t="shared" si="15"/>
        <v>42.107326388888886</v>
      </c>
      <c r="R70"/>
      <c r="S70" s="3">
        <v>100000</v>
      </c>
      <c r="T70" s="4" t="s">
        <v>143</v>
      </c>
      <c r="U70" s="26">
        <f t="shared" si="16"/>
        <v>99928.357499999998</v>
      </c>
      <c r="V70" s="26">
        <f t="shared" si="17"/>
        <v>113252.1385</v>
      </c>
      <c r="W70"/>
      <c r="X70"/>
      <c r="Y70"/>
      <c r="Z70"/>
      <c r="AA70"/>
      <c r="AB70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s="49" customFormat="1" ht="50.1" customHeight="1" x14ac:dyDescent="0.2">
      <c r="A71" s="1"/>
      <c r="B71" s="28">
        <v>68</v>
      </c>
      <c r="C71" s="29">
        <v>2017</v>
      </c>
      <c r="D71" s="30">
        <v>86</v>
      </c>
      <c r="E71" s="31">
        <v>43164</v>
      </c>
      <c r="F71" s="32">
        <v>0.40138888888888885</v>
      </c>
      <c r="G71" s="33" t="s">
        <v>19</v>
      </c>
      <c r="H71" s="33" t="s">
        <v>183</v>
      </c>
      <c r="I71" s="30" t="s">
        <v>25</v>
      </c>
      <c r="J71" s="35" t="s">
        <v>195</v>
      </c>
      <c r="K71" s="36">
        <v>42</v>
      </c>
      <c r="L71" s="78">
        <v>74962.875</v>
      </c>
      <c r="M71" s="37">
        <v>99950.5</v>
      </c>
      <c r="N71" s="23">
        <f t="shared" si="12"/>
        <v>34</v>
      </c>
      <c r="O71" s="24">
        <f t="shared" si="13"/>
        <v>2</v>
      </c>
      <c r="P71" s="25">
        <f t="shared" si="14"/>
        <v>5.5555555555555552E-2</v>
      </c>
      <c r="Q71" s="24">
        <f t="shared" si="15"/>
        <v>42.056847222222224</v>
      </c>
      <c r="R71"/>
      <c r="S71" s="3">
        <v>85000</v>
      </c>
      <c r="T71" s="4" t="s">
        <v>28</v>
      </c>
      <c r="U71" s="26">
        <f t="shared" si="16"/>
        <v>74962.875</v>
      </c>
      <c r="V71" s="26">
        <f t="shared" si="17"/>
        <v>84957.925000000003</v>
      </c>
      <c r="W71"/>
      <c r="X71"/>
      <c r="Y71"/>
      <c r="Z71"/>
      <c r="AA71"/>
      <c r="AB7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s="49" customFormat="1" ht="50.1" customHeight="1" x14ac:dyDescent="0.2">
      <c r="A72" s="1"/>
      <c r="B72" s="28">
        <v>69</v>
      </c>
      <c r="C72" s="29">
        <v>2017</v>
      </c>
      <c r="D72" s="30">
        <v>82</v>
      </c>
      <c r="E72" s="31">
        <v>43164</v>
      </c>
      <c r="F72" s="32">
        <v>0.76111111111111107</v>
      </c>
      <c r="G72" s="33" t="s">
        <v>19</v>
      </c>
      <c r="H72" s="33" t="s">
        <v>196</v>
      </c>
      <c r="I72" s="30" t="s">
        <v>25</v>
      </c>
      <c r="J72" s="35" t="s">
        <v>197</v>
      </c>
      <c r="K72" s="36">
        <v>42</v>
      </c>
      <c r="L72" s="78">
        <v>97500</v>
      </c>
      <c r="M72" s="37">
        <v>130000</v>
      </c>
      <c r="N72" s="23">
        <f t="shared" si="12"/>
        <v>34</v>
      </c>
      <c r="O72" s="24">
        <f t="shared" si="13"/>
        <v>2</v>
      </c>
      <c r="P72" s="25">
        <f t="shared" si="14"/>
        <v>5.5555555555555552E-2</v>
      </c>
      <c r="Q72" s="24">
        <f t="shared" si="15"/>
        <v>42.046055555555562</v>
      </c>
      <c r="R72"/>
      <c r="S72" s="3">
        <v>85000</v>
      </c>
      <c r="T72" s="4" t="s">
        <v>76</v>
      </c>
      <c r="U72" s="26">
        <f t="shared" si="16"/>
        <v>97500</v>
      </c>
      <c r="V72" s="26">
        <f t="shared" si="17"/>
        <v>110500</v>
      </c>
      <c r="W72"/>
      <c r="X72"/>
      <c r="Y72"/>
      <c r="Z72"/>
      <c r="AA72"/>
      <c r="AB72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s="49" customFormat="1" ht="50.1" customHeight="1" x14ac:dyDescent="0.2">
      <c r="A73" s="1"/>
      <c r="B73" s="28">
        <v>70</v>
      </c>
      <c r="C73" s="29">
        <v>2017</v>
      </c>
      <c r="D73" s="30">
        <v>68</v>
      </c>
      <c r="E73" s="31">
        <v>43132</v>
      </c>
      <c r="F73" s="32">
        <v>0.59097222222222223</v>
      </c>
      <c r="G73" s="33" t="s">
        <v>19</v>
      </c>
      <c r="H73" s="33" t="s">
        <v>198</v>
      </c>
      <c r="I73" s="30" t="s">
        <v>64</v>
      </c>
      <c r="J73" s="35" t="s">
        <v>199</v>
      </c>
      <c r="K73" s="36">
        <v>40</v>
      </c>
      <c r="L73" s="78">
        <v>72620</v>
      </c>
      <c r="M73" s="37">
        <v>96826.73</v>
      </c>
      <c r="N73" s="23">
        <f t="shared" si="12"/>
        <v>2</v>
      </c>
      <c r="O73" s="24">
        <f t="shared" si="13"/>
        <v>34</v>
      </c>
      <c r="P73" s="25">
        <f t="shared" si="14"/>
        <v>0.94444444444444442</v>
      </c>
      <c r="Q73" s="24">
        <f t="shared" si="15"/>
        <v>40.673381944444444</v>
      </c>
      <c r="R73"/>
      <c r="S73" s="3">
        <v>72620</v>
      </c>
      <c r="T73" s="4" t="s">
        <v>198</v>
      </c>
      <c r="U73" s="26">
        <f t="shared" si="16"/>
        <v>72620.047500000001</v>
      </c>
      <c r="V73" s="26">
        <f t="shared" si="17"/>
        <v>82302.720499999996</v>
      </c>
      <c r="W73"/>
      <c r="X73"/>
      <c r="Y73"/>
      <c r="Z73"/>
      <c r="AA73"/>
      <c r="AB73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s="49" customFormat="1" ht="50.1" customHeight="1" x14ac:dyDescent="0.2">
      <c r="A74" s="1"/>
      <c r="B74" s="28">
        <v>71</v>
      </c>
      <c r="C74" s="29">
        <v>2017</v>
      </c>
      <c r="D74" s="30">
        <v>95</v>
      </c>
      <c r="E74" s="31">
        <v>43154</v>
      </c>
      <c r="F74" s="32">
        <v>0.58333333333333337</v>
      </c>
      <c r="G74" s="33" t="s">
        <v>19</v>
      </c>
      <c r="H74" s="33" t="s">
        <v>200</v>
      </c>
      <c r="I74" s="30" t="s">
        <v>48</v>
      </c>
      <c r="J74" s="35" t="s">
        <v>95</v>
      </c>
      <c r="K74" s="36">
        <v>40</v>
      </c>
      <c r="L74" s="78">
        <v>100000</v>
      </c>
      <c r="M74" s="37">
        <v>150000</v>
      </c>
      <c r="N74" s="23">
        <f t="shared" si="12"/>
        <v>24</v>
      </c>
      <c r="O74" s="24">
        <f t="shared" si="13"/>
        <v>12</v>
      </c>
      <c r="P74" s="25">
        <f t="shared" si="14"/>
        <v>0.33333333333333331</v>
      </c>
      <c r="Q74" s="24">
        <f t="shared" si="15"/>
        <v>40.245833333333337</v>
      </c>
      <c r="R74"/>
      <c r="S74" s="3">
        <v>73850</v>
      </c>
      <c r="T74" s="4" t="s">
        <v>35</v>
      </c>
      <c r="U74" s="26">
        <f t="shared" si="16"/>
        <v>112500</v>
      </c>
      <c r="V74" s="26">
        <f t="shared" si="17"/>
        <v>127500</v>
      </c>
      <c r="W74"/>
      <c r="X74"/>
      <c r="Y74"/>
      <c r="Z74"/>
      <c r="AA74"/>
      <c r="AB74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1:81" s="49" customFormat="1" ht="50.1" customHeight="1" x14ac:dyDescent="0.2">
      <c r="A75" s="1"/>
      <c r="B75" s="28">
        <v>72</v>
      </c>
      <c r="C75" s="29">
        <v>2017</v>
      </c>
      <c r="D75" s="30">
        <v>89</v>
      </c>
      <c r="E75" s="31">
        <v>43164</v>
      </c>
      <c r="F75" s="32">
        <v>0.65555555555555556</v>
      </c>
      <c r="G75" s="33" t="s">
        <v>19</v>
      </c>
      <c r="H75" s="33" t="s">
        <v>201</v>
      </c>
      <c r="I75" s="30" t="s">
        <v>25</v>
      </c>
      <c r="J75" s="35" t="s">
        <v>202</v>
      </c>
      <c r="K75" s="36">
        <v>40</v>
      </c>
      <c r="L75" s="78">
        <v>100000</v>
      </c>
      <c r="M75" s="37">
        <v>135000</v>
      </c>
      <c r="N75" s="23">
        <f t="shared" si="12"/>
        <v>34</v>
      </c>
      <c r="O75" s="24">
        <f t="shared" si="13"/>
        <v>2</v>
      </c>
      <c r="P75" s="25">
        <f t="shared" si="14"/>
        <v>5.5555555555555552E-2</v>
      </c>
      <c r="Q75" s="24">
        <f t="shared" si="15"/>
        <v>40.049222222222227</v>
      </c>
      <c r="R75"/>
      <c r="S75" s="3">
        <v>84150</v>
      </c>
      <c r="T75" s="4" t="s">
        <v>105</v>
      </c>
      <c r="U75" s="26">
        <f t="shared" si="16"/>
        <v>101250</v>
      </c>
      <c r="V75" s="26">
        <f t="shared" si="17"/>
        <v>114750</v>
      </c>
      <c r="W75"/>
      <c r="X75"/>
      <c r="Y75"/>
      <c r="Z75"/>
      <c r="AA75"/>
      <c r="AB75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1:81" s="49" customFormat="1" ht="50.1" customHeight="1" x14ac:dyDescent="0.2">
      <c r="A76" s="1"/>
      <c r="B76" s="28">
        <v>73</v>
      </c>
      <c r="C76" s="29">
        <v>2017</v>
      </c>
      <c r="D76" s="30">
        <v>5</v>
      </c>
      <c r="E76" s="31">
        <v>43164</v>
      </c>
      <c r="F76" s="32">
        <v>0.71875</v>
      </c>
      <c r="G76" s="33" t="s">
        <v>19</v>
      </c>
      <c r="H76" s="33" t="s">
        <v>40</v>
      </c>
      <c r="I76" s="30" t="s">
        <v>25</v>
      </c>
      <c r="J76" s="35" t="s">
        <v>203</v>
      </c>
      <c r="K76" s="36">
        <v>40</v>
      </c>
      <c r="L76" s="78">
        <v>51000</v>
      </c>
      <c r="M76" s="37">
        <v>68000</v>
      </c>
      <c r="N76" s="23">
        <f t="shared" si="12"/>
        <v>34</v>
      </c>
      <c r="O76" s="24">
        <f t="shared" si="13"/>
        <v>2</v>
      </c>
      <c r="P76" s="25">
        <f t="shared" si="14"/>
        <v>5.5555555555555552E-2</v>
      </c>
      <c r="Q76" s="24">
        <f t="shared" si="15"/>
        <v>40.047326388888891</v>
      </c>
      <c r="R76"/>
      <c r="S76" s="3">
        <v>85000</v>
      </c>
      <c r="T76" s="4" t="s">
        <v>204</v>
      </c>
      <c r="U76" s="26">
        <f t="shared" si="16"/>
        <v>51000</v>
      </c>
      <c r="V76" s="26">
        <f t="shared" si="17"/>
        <v>57800</v>
      </c>
      <c r="W76"/>
      <c r="X76"/>
      <c r="Y76"/>
      <c r="Z76"/>
      <c r="AA76"/>
      <c r="AB76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 s="44" customFormat="1" ht="50.1" customHeight="1" x14ac:dyDescent="0.2">
      <c r="A77" s="1"/>
      <c r="B77" s="28">
        <v>74</v>
      </c>
      <c r="C77" s="29">
        <v>2017</v>
      </c>
      <c r="D77" s="30">
        <v>48</v>
      </c>
      <c r="E77" s="31">
        <v>43164</v>
      </c>
      <c r="F77" s="32">
        <v>0.80347222222222225</v>
      </c>
      <c r="G77" s="33" t="s">
        <v>19</v>
      </c>
      <c r="H77" s="33" t="s">
        <v>157</v>
      </c>
      <c r="I77" s="30" t="s">
        <v>25</v>
      </c>
      <c r="J77" s="35" t="s">
        <v>205</v>
      </c>
      <c r="K77" s="36">
        <v>40</v>
      </c>
      <c r="L77" s="78">
        <v>99975</v>
      </c>
      <c r="M77" s="37">
        <v>133300</v>
      </c>
      <c r="N77" s="23">
        <f t="shared" si="12"/>
        <v>34</v>
      </c>
      <c r="O77" s="24">
        <f t="shared" si="13"/>
        <v>2</v>
      </c>
      <c r="P77" s="25">
        <f t="shared" si="14"/>
        <v>5.5555555555555552E-2</v>
      </c>
      <c r="Q77" s="24">
        <f t="shared" si="15"/>
        <v>40.044784722222225</v>
      </c>
      <c r="R77"/>
      <c r="S77" s="3">
        <v>100000</v>
      </c>
      <c r="T77" s="4" t="s">
        <v>54</v>
      </c>
      <c r="U77" s="26">
        <f t="shared" si="16"/>
        <v>99975</v>
      </c>
      <c r="V77" s="26">
        <f t="shared" si="17"/>
        <v>113305</v>
      </c>
      <c r="W77"/>
      <c r="X77"/>
      <c r="Y77"/>
      <c r="Z77"/>
      <c r="AA77"/>
      <c r="AB77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:81" s="44" customFormat="1" ht="50.1" customHeight="1" x14ac:dyDescent="0.2">
      <c r="A78" s="1"/>
      <c r="B78" s="28">
        <v>75</v>
      </c>
      <c r="C78" s="29">
        <v>2017</v>
      </c>
      <c r="D78" s="30">
        <v>30</v>
      </c>
      <c r="E78" s="31">
        <v>43147</v>
      </c>
      <c r="F78" s="32">
        <v>0.6333333333333333</v>
      </c>
      <c r="G78" s="33" t="s">
        <v>19</v>
      </c>
      <c r="H78" s="33" t="s">
        <v>110</v>
      </c>
      <c r="I78" s="30" t="s">
        <v>25</v>
      </c>
      <c r="J78" s="35" t="s">
        <v>206</v>
      </c>
      <c r="K78" s="36">
        <v>39</v>
      </c>
      <c r="L78" s="78">
        <v>100000</v>
      </c>
      <c r="M78" s="37">
        <v>135000</v>
      </c>
      <c r="N78" s="23">
        <f t="shared" si="12"/>
        <v>17</v>
      </c>
      <c r="O78" s="24">
        <f t="shared" si="13"/>
        <v>19</v>
      </c>
      <c r="P78" s="25">
        <f t="shared" si="14"/>
        <v>0.52777777777777779</v>
      </c>
      <c r="Q78" s="24">
        <f t="shared" si="15"/>
        <v>39.38044444444445</v>
      </c>
      <c r="R78"/>
      <c r="S78" s="3">
        <v>84997.6</v>
      </c>
      <c r="T78" s="4" t="s">
        <v>181</v>
      </c>
      <c r="U78" s="26">
        <f t="shared" si="16"/>
        <v>101250</v>
      </c>
      <c r="V78" s="26">
        <f t="shared" si="17"/>
        <v>114750</v>
      </c>
      <c r="W78"/>
      <c r="X78"/>
      <c r="Y78"/>
      <c r="Z78"/>
      <c r="AA78"/>
      <c r="AB78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:81" s="44" customFormat="1" ht="50.1" customHeight="1" x14ac:dyDescent="0.2">
      <c r="A79" s="1"/>
      <c r="B79" s="28">
        <v>76</v>
      </c>
      <c r="C79" s="29">
        <v>2017</v>
      </c>
      <c r="D79" s="30">
        <v>9</v>
      </c>
      <c r="E79" s="31">
        <v>43161</v>
      </c>
      <c r="F79" s="32">
        <v>0.53611111111111109</v>
      </c>
      <c r="G79" s="33" t="s">
        <v>19</v>
      </c>
      <c r="H79" s="33" t="s">
        <v>50</v>
      </c>
      <c r="I79" s="30" t="s">
        <v>64</v>
      </c>
      <c r="J79" s="35" t="s">
        <v>207</v>
      </c>
      <c r="K79" s="36">
        <v>39</v>
      </c>
      <c r="L79" s="78">
        <v>67500</v>
      </c>
      <c r="M79" s="37">
        <v>90000</v>
      </c>
      <c r="N79" s="23">
        <f t="shared" si="12"/>
        <v>31</v>
      </c>
      <c r="O79" s="24">
        <f t="shared" si="13"/>
        <v>5</v>
      </c>
      <c r="P79" s="25">
        <f t="shared" si="14"/>
        <v>0.1388888888888889</v>
      </c>
      <c r="Q79" s="24">
        <f t="shared" si="15"/>
        <v>39.111138888888888</v>
      </c>
      <c r="R79"/>
      <c r="S79" s="3">
        <v>100000</v>
      </c>
      <c r="T79" s="4" t="s">
        <v>187</v>
      </c>
      <c r="U79" s="26">
        <f t="shared" si="16"/>
        <v>67500</v>
      </c>
      <c r="V79" s="26">
        <f t="shared" si="17"/>
        <v>76500</v>
      </c>
      <c r="W79"/>
      <c r="X79"/>
      <c r="Y79"/>
      <c r="Z79"/>
      <c r="AA79"/>
      <c r="AB7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:81" s="44" customFormat="1" ht="50.1" customHeight="1" x14ac:dyDescent="0.2">
      <c r="A80" s="1"/>
      <c r="B80" s="28">
        <v>77</v>
      </c>
      <c r="C80" s="29">
        <v>2017</v>
      </c>
      <c r="D80" s="30">
        <v>25</v>
      </c>
      <c r="E80" s="31">
        <v>43164</v>
      </c>
      <c r="F80" s="32">
        <v>0.50694444444444442</v>
      </c>
      <c r="G80" s="33" t="s">
        <v>19</v>
      </c>
      <c r="H80" s="33" t="s">
        <v>96</v>
      </c>
      <c r="I80" s="30" t="s">
        <v>21</v>
      </c>
      <c r="J80" s="35" t="s">
        <v>208</v>
      </c>
      <c r="K80" s="36">
        <v>39</v>
      </c>
      <c r="L80" s="78">
        <v>85000</v>
      </c>
      <c r="M80" s="37">
        <v>100000</v>
      </c>
      <c r="N80" s="23">
        <f t="shared" si="12"/>
        <v>34</v>
      </c>
      <c r="O80" s="24">
        <f t="shared" si="13"/>
        <v>2</v>
      </c>
      <c r="P80" s="25">
        <f t="shared" si="14"/>
        <v>5.5555555555555552E-2</v>
      </c>
      <c r="Q80" s="24">
        <f t="shared" si="15"/>
        <v>39.053680555555559</v>
      </c>
      <c r="R80"/>
      <c r="S80" s="3">
        <v>75000</v>
      </c>
      <c r="T80" s="4" t="s">
        <v>114</v>
      </c>
      <c r="U80" s="26">
        <f t="shared" si="16"/>
        <v>75000</v>
      </c>
      <c r="V80" s="26">
        <f t="shared" si="17"/>
        <v>85000</v>
      </c>
      <c r="W80"/>
      <c r="X80"/>
      <c r="Y80"/>
      <c r="Z80"/>
      <c r="AA80"/>
      <c r="AB80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  <row r="81" spans="1:81" s="49" customFormat="1" ht="50.1" customHeight="1" x14ac:dyDescent="0.2">
      <c r="A81" s="1"/>
      <c r="B81" s="28">
        <v>78</v>
      </c>
      <c r="C81" s="29">
        <v>2017</v>
      </c>
      <c r="D81" s="30">
        <v>44</v>
      </c>
      <c r="E81" s="31">
        <v>43164</v>
      </c>
      <c r="F81" s="32">
        <v>0.5493055555555556</v>
      </c>
      <c r="G81" s="33" t="s">
        <v>19</v>
      </c>
      <c r="H81" s="33" t="s">
        <v>209</v>
      </c>
      <c r="I81" s="30" t="s">
        <v>25</v>
      </c>
      <c r="J81" s="35" t="s">
        <v>210</v>
      </c>
      <c r="K81" s="36">
        <v>39</v>
      </c>
      <c r="L81" s="78">
        <v>85000</v>
      </c>
      <c r="M81" s="37">
        <v>100000</v>
      </c>
      <c r="N81" s="23">
        <f t="shared" si="12"/>
        <v>34</v>
      </c>
      <c r="O81" s="24">
        <f t="shared" si="13"/>
        <v>2</v>
      </c>
      <c r="P81" s="25">
        <f t="shared" si="14"/>
        <v>5.5555555555555552E-2</v>
      </c>
      <c r="Q81" s="24">
        <f t="shared" si="15"/>
        <v>39.052409722222222</v>
      </c>
      <c r="R81"/>
      <c r="S81" s="3">
        <v>100000</v>
      </c>
      <c r="T81" s="4" t="s">
        <v>140</v>
      </c>
      <c r="U81" s="26">
        <f t="shared" si="16"/>
        <v>75000</v>
      </c>
      <c r="V81" s="26">
        <f t="shared" si="17"/>
        <v>85000</v>
      </c>
      <c r="W81"/>
      <c r="X81"/>
      <c r="Y81"/>
      <c r="Z81"/>
      <c r="AA81"/>
      <c r="AB8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</row>
    <row r="82" spans="1:81" s="49" customFormat="1" ht="50.1" customHeight="1" x14ac:dyDescent="0.2">
      <c r="A82" s="1"/>
      <c r="B82" s="28">
        <v>79</v>
      </c>
      <c r="C82" s="29">
        <v>2017</v>
      </c>
      <c r="D82" s="30">
        <v>102</v>
      </c>
      <c r="E82" s="31">
        <v>43126</v>
      </c>
      <c r="F82" s="32">
        <v>0.53055555555555556</v>
      </c>
      <c r="G82" s="33" t="s">
        <v>19</v>
      </c>
      <c r="H82" s="33" t="s">
        <v>211</v>
      </c>
      <c r="I82" s="30" t="s">
        <v>25</v>
      </c>
      <c r="J82" s="35" t="s">
        <v>212</v>
      </c>
      <c r="K82" s="36">
        <v>38</v>
      </c>
      <c r="L82" s="78">
        <v>20130</v>
      </c>
      <c r="M82" s="37">
        <v>26840</v>
      </c>
      <c r="N82" s="52">
        <f t="shared" si="12"/>
        <v>-4</v>
      </c>
      <c r="O82" s="53">
        <f t="shared" si="13"/>
        <v>40</v>
      </c>
      <c r="P82" s="33">
        <f t="shared" si="14"/>
        <v>1.1111111111111112</v>
      </c>
      <c r="Q82" s="53">
        <f t="shared" si="15"/>
        <v>38.79186111111111</v>
      </c>
      <c r="R82" s="54"/>
      <c r="S82" s="55">
        <v>85001</v>
      </c>
      <c r="T82" s="56" t="s">
        <v>72</v>
      </c>
      <c r="U82" s="57">
        <f t="shared" si="16"/>
        <v>20130</v>
      </c>
      <c r="V82" s="57">
        <f t="shared" si="17"/>
        <v>22814</v>
      </c>
      <c r="W82"/>
      <c r="X82"/>
      <c r="Y82"/>
      <c r="Z82"/>
      <c r="AA82"/>
      <c r="AB82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</row>
    <row r="83" spans="1:81" s="49" customFormat="1" ht="50.1" customHeight="1" x14ac:dyDescent="0.2">
      <c r="A83" s="1"/>
      <c r="B83" s="28">
        <v>80</v>
      </c>
      <c r="C83" s="29">
        <v>2017</v>
      </c>
      <c r="D83" s="30">
        <v>62</v>
      </c>
      <c r="E83" s="31">
        <v>43158</v>
      </c>
      <c r="F83" s="32">
        <v>0.76666666666666661</v>
      </c>
      <c r="G83" s="33" t="s">
        <v>19</v>
      </c>
      <c r="H83" s="33" t="s">
        <v>213</v>
      </c>
      <c r="I83" s="30" t="s">
        <v>25</v>
      </c>
      <c r="J83" s="35" t="s">
        <v>214</v>
      </c>
      <c r="K83" s="36">
        <v>38</v>
      </c>
      <c r="L83" s="78">
        <v>96360.37</v>
      </c>
      <c r="M83" s="37">
        <v>113365.14</v>
      </c>
      <c r="N83" s="23">
        <f t="shared" si="12"/>
        <v>28</v>
      </c>
      <c r="O83" s="24">
        <f t="shared" si="13"/>
        <v>8</v>
      </c>
      <c r="P83" s="25">
        <f t="shared" si="14"/>
        <v>0.22222222222222221</v>
      </c>
      <c r="Q83" s="24">
        <f t="shared" si="15"/>
        <v>38.162555555555556</v>
      </c>
      <c r="R83"/>
      <c r="S83" s="3">
        <v>68000</v>
      </c>
      <c r="T83" s="4" t="s">
        <v>133</v>
      </c>
      <c r="U83" s="26">
        <f t="shared" si="16"/>
        <v>85023.854999999996</v>
      </c>
      <c r="V83" s="26">
        <f t="shared" si="17"/>
        <v>96360.368999999992</v>
      </c>
      <c r="W83"/>
      <c r="X83"/>
      <c r="Y83"/>
      <c r="Z83"/>
      <c r="AA83"/>
      <c r="AB83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</row>
    <row r="84" spans="1:81" s="49" customFormat="1" ht="50.1" customHeight="1" x14ac:dyDescent="0.2">
      <c r="A84" s="1"/>
      <c r="B84" s="28">
        <v>81</v>
      </c>
      <c r="C84" s="29">
        <v>2017</v>
      </c>
      <c r="D84" s="30">
        <v>18</v>
      </c>
      <c r="E84" s="31">
        <v>43161</v>
      </c>
      <c r="F84" s="32">
        <v>0.74652777777777779</v>
      </c>
      <c r="G84" s="33" t="s">
        <v>19</v>
      </c>
      <c r="H84" s="33" t="s">
        <v>78</v>
      </c>
      <c r="I84" s="30" t="s">
        <v>131</v>
      </c>
      <c r="J84" s="35" t="s">
        <v>215</v>
      </c>
      <c r="K84" s="36">
        <v>38</v>
      </c>
      <c r="L84" s="78">
        <v>97500</v>
      </c>
      <c r="M84" s="37">
        <v>130000</v>
      </c>
      <c r="N84" s="23">
        <f t="shared" si="12"/>
        <v>31</v>
      </c>
      <c r="O84" s="24">
        <f t="shared" si="13"/>
        <v>5</v>
      </c>
      <c r="P84" s="25">
        <f t="shared" si="14"/>
        <v>0.1388888888888889</v>
      </c>
      <c r="Q84" s="24">
        <f t="shared" si="15"/>
        <v>38.104826388888888</v>
      </c>
      <c r="R84"/>
      <c r="S84" s="3">
        <v>74962.5</v>
      </c>
      <c r="T84" s="4" t="s">
        <v>122</v>
      </c>
      <c r="U84" s="26">
        <f t="shared" si="16"/>
        <v>97500</v>
      </c>
      <c r="V84" s="26">
        <f t="shared" si="17"/>
        <v>110500</v>
      </c>
      <c r="W84"/>
      <c r="X84"/>
      <c r="Y84"/>
      <c r="Z84"/>
      <c r="AA84"/>
      <c r="AB84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</row>
    <row r="85" spans="1:81" s="44" customFormat="1" ht="50.1" customHeight="1" x14ac:dyDescent="0.2">
      <c r="A85" s="1"/>
      <c r="B85" s="28">
        <v>82</v>
      </c>
      <c r="C85" s="29">
        <v>2017</v>
      </c>
      <c r="D85" s="30">
        <v>33</v>
      </c>
      <c r="E85" s="31">
        <v>43164</v>
      </c>
      <c r="F85" s="32">
        <v>0.5708333333333333</v>
      </c>
      <c r="G85" s="33" t="s">
        <v>19</v>
      </c>
      <c r="H85" s="33" t="s">
        <v>121</v>
      </c>
      <c r="I85" s="30" t="s">
        <v>57</v>
      </c>
      <c r="J85" s="35" t="s">
        <v>216</v>
      </c>
      <c r="K85" s="36">
        <v>38</v>
      </c>
      <c r="L85" s="78">
        <v>45922.5</v>
      </c>
      <c r="M85" s="37">
        <v>61230</v>
      </c>
      <c r="N85" s="23">
        <f t="shared" si="12"/>
        <v>34</v>
      </c>
      <c r="O85" s="24">
        <f t="shared" si="13"/>
        <v>2</v>
      </c>
      <c r="P85" s="25">
        <f t="shared" si="14"/>
        <v>5.5555555555555552E-2</v>
      </c>
      <c r="Q85" s="24">
        <f t="shared" si="15"/>
        <v>38.051763888888892</v>
      </c>
      <c r="R85"/>
      <c r="S85" s="3">
        <v>24650</v>
      </c>
      <c r="T85" s="4" t="s">
        <v>102</v>
      </c>
      <c r="U85" s="26">
        <f t="shared" si="16"/>
        <v>45922.5</v>
      </c>
      <c r="V85" s="26">
        <f t="shared" si="17"/>
        <v>52045.5</v>
      </c>
      <c r="W85"/>
      <c r="X85"/>
      <c r="Y85"/>
      <c r="Z85"/>
      <c r="AA85"/>
      <c r="AB85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</row>
    <row r="86" spans="1:81" s="44" customFormat="1" ht="50.1" customHeight="1" x14ac:dyDescent="0.2">
      <c r="A86" s="1"/>
      <c r="B86" s="28">
        <v>83</v>
      </c>
      <c r="C86" s="29">
        <v>2017</v>
      </c>
      <c r="D86" s="30">
        <v>101</v>
      </c>
      <c r="E86" s="31">
        <v>43164</v>
      </c>
      <c r="F86" s="32">
        <v>0.59166666666666667</v>
      </c>
      <c r="G86" s="33" t="s">
        <v>19</v>
      </c>
      <c r="H86" s="33" t="s">
        <v>217</v>
      </c>
      <c r="I86" s="30" t="s">
        <v>21</v>
      </c>
      <c r="J86" s="35" t="s">
        <v>218</v>
      </c>
      <c r="K86" s="36">
        <v>38</v>
      </c>
      <c r="L86" s="78">
        <v>85000</v>
      </c>
      <c r="M86" s="37">
        <v>100000</v>
      </c>
      <c r="N86" s="23">
        <f t="shared" si="12"/>
        <v>34</v>
      </c>
      <c r="O86" s="24">
        <f t="shared" si="13"/>
        <v>2</v>
      </c>
      <c r="P86" s="25">
        <f t="shared" si="14"/>
        <v>5.5555555555555552E-2</v>
      </c>
      <c r="Q86" s="24">
        <f t="shared" si="15"/>
        <v>38.051138888888893</v>
      </c>
      <c r="R86"/>
      <c r="S86" s="3">
        <v>75000</v>
      </c>
      <c r="T86" s="4" t="s">
        <v>219</v>
      </c>
      <c r="U86" s="26">
        <f t="shared" si="16"/>
        <v>75000</v>
      </c>
      <c r="V86" s="26">
        <f t="shared" si="17"/>
        <v>85000</v>
      </c>
      <c r="W86"/>
      <c r="X86"/>
      <c r="Y86"/>
      <c r="Z86"/>
      <c r="AA86"/>
      <c r="AB86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</row>
    <row r="87" spans="1:81" ht="50.1" customHeight="1" x14ac:dyDescent="0.2">
      <c r="B87" s="28">
        <v>84</v>
      </c>
      <c r="C87" s="29">
        <v>2017</v>
      </c>
      <c r="D87" s="30">
        <v>21</v>
      </c>
      <c r="E87" s="31">
        <v>43136</v>
      </c>
      <c r="F87" s="32">
        <v>0.61458333333333337</v>
      </c>
      <c r="G87" s="33" t="s">
        <v>19</v>
      </c>
      <c r="H87" s="33" t="s">
        <v>86</v>
      </c>
      <c r="I87" s="30" t="s">
        <v>64</v>
      </c>
      <c r="J87" s="35" t="s">
        <v>220</v>
      </c>
      <c r="K87" s="36">
        <v>37</v>
      </c>
      <c r="L87" s="78">
        <v>100000</v>
      </c>
      <c r="M87" s="37">
        <v>133333.34</v>
      </c>
      <c r="N87" s="23">
        <f t="shared" si="12"/>
        <v>6</v>
      </c>
      <c r="O87" s="24">
        <f t="shared" si="13"/>
        <v>30</v>
      </c>
      <c r="P87" s="25">
        <f t="shared" si="14"/>
        <v>0.83333333333333337</v>
      </c>
      <c r="Q87" s="24">
        <f t="shared" si="15"/>
        <v>37.594895833333332</v>
      </c>
      <c r="S87" s="3">
        <v>97500</v>
      </c>
      <c r="T87" s="4" t="s">
        <v>196</v>
      </c>
      <c r="U87" s="26">
        <f t="shared" si="16"/>
        <v>100000.005</v>
      </c>
      <c r="V87" s="26">
        <f t="shared" si="17"/>
        <v>113333.33899999999</v>
      </c>
    </row>
    <row r="88" spans="1:81" s="49" customFormat="1" ht="50.1" customHeight="1" x14ac:dyDescent="0.2">
      <c r="A88" s="1"/>
      <c r="B88" s="28">
        <v>85</v>
      </c>
      <c r="C88" s="29">
        <v>2017</v>
      </c>
      <c r="D88" s="30">
        <v>91</v>
      </c>
      <c r="E88" s="31">
        <v>43164</v>
      </c>
      <c r="F88" s="32">
        <v>0.67638888888888893</v>
      </c>
      <c r="G88" s="33" t="s">
        <v>19</v>
      </c>
      <c r="H88" s="33" t="s">
        <v>221</v>
      </c>
      <c r="I88" s="30" t="s">
        <v>64</v>
      </c>
      <c r="J88" s="35" t="s">
        <v>222</v>
      </c>
      <c r="K88" s="36">
        <v>37</v>
      </c>
      <c r="L88" s="78">
        <v>93750</v>
      </c>
      <c r="M88" s="37">
        <v>125000</v>
      </c>
      <c r="N88" s="23">
        <f t="shared" si="12"/>
        <v>34</v>
      </c>
      <c r="O88" s="24">
        <f t="shared" si="13"/>
        <v>2</v>
      </c>
      <c r="P88" s="25">
        <f t="shared" si="14"/>
        <v>5.5555555555555552E-2</v>
      </c>
      <c r="Q88" s="24">
        <f t="shared" si="15"/>
        <v>37.048597222222227</v>
      </c>
      <c r="R88"/>
      <c r="S88" s="3">
        <v>85000</v>
      </c>
      <c r="T88" s="4" t="s">
        <v>223</v>
      </c>
      <c r="U88" s="26">
        <f t="shared" si="16"/>
        <v>93750</v>
      </c>
      <c r="V88" s="26">
        <f t="shared" si="17"/>
        <v>106250</v>
      </c>
      <c r="W88"/>
      <c r="X88"/>
      <c r="Y88"/>
      <c r="Z88"/>
      <c r="AA88"/>
      <c r="AB88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</row>
    <row r="89" spans="1:81" s="49" customFormat="1" ht="50.1" customHeight="1" x14ac:dyDescent="0.2">
      <c r="A89" s="1"/>
      <c r="B89" s="28">
        <v>86</v>
      </c>
      <c r="C89" s="29">
        <v>2017</v>
      </c>
      <c r="D89" s="30">
        <v>8</v>
      </c>
      <c r="E89" s="31">
        <v>43164</v>
      </c>
      <c r="F89" s="32">
        <v>0.77083333333333337</v>
      </c>
      <c r="G89" s="33" t="s">
        <v>19</v>
      </c>
      <c r="H89" s="33" t="s">
        <v>46</v>
      </c>
      <c r="I89" s="30" t="s">
        <v>64</v>
      </c>
      <c r="J89" s="35" t="s">
        <v>224</v>
      </c>
      <c r="K89" s="36">
        <v>36</v>
      </c>
      <c r="L89" s="78">
        <v>93368.182000000001</v>
      </c>
      <c r="M89" s="37">
        <v>109844.92</v>
      </c>
      <c r="N89" s="23">
        <f t="shared" si="12"/>
        <v>34</v>
      </c>
      <c r="O89" s="24">
        <f t="shared" si="13"/>
        <v>2</v>
      </c>
      <c r="P89" s="25">
        <f t="shared" si="14"/>
        <v>5.5555555555555552E-2</v>
      </c>
      <c r="Q89" s="24">
        <f t="shared" si="15"/>
        <v>36.045763888888892</v>
      </c>
      <c r="R89"/>
      <c r="S89" s="3">
        <v>71250</v>
      </c>
      <c r="T89" s="4" t="s">
        <v>60</v>
      </c>
      <c r="U89" s="26">
        <f t="shared" si="16"/>
        <v>82383.69</v>
      </c>
      <c r="V89" s="26">
        <f t="shared" si="17"/>
        <v>93368.182000000001</v>
      </c>
      <c r="W89"/>
      <c r="X89"/>
      <c r="Y89"/>
      <c r="Z89"/>
      <c r="AA89"/>
      <c r="AB89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</row>
    <row r="90" spans="1:81" s="49" customFormat="1" ht="50.1" customHeight="1" x14ac:dyDescent="0.2">
      <c r="A90" s="1"/>
      <c r="B90" s="28">
        <v>87</v>
      </c>
      <c r="C90" s="29">
        <v>2017</v>
      </c>
      <c r="D90" s="30">
        <v>35</v>
      </c>
      <c r="E90" s="31">
        <v>43133</v>
      </c>
      <c r="F90" s="32">
        <v>0.42986111111111108</v>
      </c>
      <c r="G90" s="33" t="s">
        <v>19</v>
      </c>
      <c r="H90" s="33" t="s">
        <v>127</v>
      </c>
      <c r="I90" s="30" t="s">
        <v>25</v>
      </c>
      <c r="J90" s="35" t="s">
        <v>225</v>
      </c>
      <c r="K90" s="36">
        <v>34</v>
      </c>
      <c r="L90" s="78">
        <v>100000</v>
      </c>
      <c r="M90" s="37">
        <v>118000</v>
      </c>
      <c r="N90" s="23">
        <f t="shared" si="12"/>
        <v>3</v>
      </c>
      <c r="O90" s="24">
        <f t="shared" si="13"/>
        <v>33</v>
      </c>
      <c r="P90" s="25">
        <f t="shared" si="14"/>
        <v>0.91666666666666663</v>
      </c>
      <c r="Q90" s="24">
        <f t="shared" si="15"/>
        <v>34.658770833333335</v>
      </c>
      <c r="R90"/>
      <c r="S90" s="3">
        <v>85000</v>
      </c>
      <c r="T90" s="4" t="s">
        <v>166</v>
      </c>
      <c r="U90" s="26">
        <f t="shared" si="16"/>
        <v>88500</v>
      </c>
      <c r="V90" s="26">
        <f t="shared" si="17"/>
        <v>100300</v>
      </c>
      <c r="W90"/>
      <c r="X90"/>
      <c r="Y90"/>
      <c r="Z90"/>
      <c r="AA90"/>
      <c r="AB90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</row>
    <row r="91" spans="1:81" s="44" customFormat="1" ht="50.1" customHeight="1" x14ac:dyDescent="0.2">
      <c r="A91" s="1"/>
      <c r="B91" s="28">
        <v>88</v>
      </c>
      <c r="C91" s="29">
        <v>2017</v>
      </c>
      <c r="D91" s="30">
        <v>57</v>
      </c>
      <c r="E91" s="31">
        <v>43164</v>
      </c>
      <c r="F91" s="32">
        <v>0.82500000000000007</v>
      </c>
      <c r="G91" s="33" t="s">
        <v>19</v>
      </c>
      <c r="H91" s="33" t="s">
        <v>174</v>
      </c>
      <c r="I91" s="30" t="s">
        <v>25</v>
      </c>
      <c r="J91" s="35" t="s">
        <v>226</v>
      </c>
      <c r="K91" s="36">
        <v>34</v>
      </c>
      <c r="L91" s="78">
        <v>85000</v>
      </c>
      <c r="M91" s="37">
        <v>100000</v>
      </c>
      <c r="N91" s="23">
        <f t="shared" si="12"/>
        <v>34</v>
      </c>
      <c r="O91" s="24">
        <f t="shared" si="13"/>
        <v>2</v>
      </c>
      <c r="P91" s="25">
        <f t="shared" si="14"/>
        <v>5.5555555555555552E-2</v>
      </c>
      <c r="Q91" s="24">
        <f t="shared" si="15"/>
        <v>34.044138888888888</v>
      </c>
      <c r="R91"/>
      <c r="S91" s="3">
        <v>85000</v>
      </c>
      <c r="T91" s="4" t="s">
        <v>117</v>
      </c>
      <c r="U91" s="26">
        <f t="shared" si="16"/>
        <v>75000</v>
      </c>
      <c r="V91" s="26">
        <f t="shared" si="17"/>
        <v>85000</v>
      </c>
      <c r="W91"/>
      <c r="X91"/>
      <c r="Y91"/>
      <c r="Z91"/>
      <c r="AA91"/>
      <c r="AB9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</row>
    <row r="92" spans="1:81" s="44" customFormat="1" ht="50.1" customHeight="1" x14ac:dyDescent="0.2">
      <c r="A92" s="1"/>
      <c r="B92" s="28">
        <v>89</v>
      </c>
      <c r="C92" s="29">
        <v>2017</v>
      </c>
      <c r="D92" s="30">
        <v>39</v>
      </c>
      <c r="E92" s="31">
        <v>43160</v>
      </c>
      <c r="F92" s="32">
        <v>0.55208333333333337</v>
      </c>
      <c r="G92" s="33" t="s">
        <v>19</v>
      </c>
      <c r="H92" s="33" t="s">
        <v>137</v>
      </c>
      <c r="I92" s="30" t="s">
        <v>25</v>
      </c>
      <c r="J92" s="35" t="s">
        <v>227</v>
      </c>
      <c r="K92" s="36">
        <v>33</v>
      </c>
      <c r="L92" s="78">
        <v>75000</v>
      </c>
      <c r="M92" s="37">
        <v>100000</v>
      </c>
      <c r="N92" s="23">
        <f t="shared" si="12"/>
        <v>30</v>
      </c>
      <c r="O92" s="24">
        <f t="shared" si="13"/>
        <v>6</v>
      </c>
      <c r="P92" s="25">
        <f t="shared" si="14"/>
        <v>0.16666666666666666</v>
      </c>
      <c r="Q92" s="24">
        <f t="shared" si="15"/>
        <v>33.130104166666669</v>
      </c>
      <c r="R92"/>
      <c r="S92" s="3"/>
      <c r="T92" s="4" t="s">
        <v>38</v>
      </c>
      <c r="U92" s="26">
        <f t="shared" si="16"/>
        <v>75000</v>
      </c>
      <c r="V92" s="26">
        <f t="shared" si="17"/>
        <v>85000</v>
      </c>
      <c r="W92"/>
      <c r="X92"/>
      <c r="Y92"/>
      <c r="Z92"/>
      <c r="AA92"/>
      <c r="AB92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</row>
    <row r="93" spans="1:81" s="49" customFormat="1" ht="50.1" customHeight="1" x14ac:dyDescent="0.2">
      <c r="A93" s="1"/>
      <c r="B93" s="28">
        <v>90</v>
      </c>
      <c r="C93" s="29">
        <v>2017</v>
      </c>
      <c r="D93" s="30">
        <v>93</v>
      </c>
      <c r="E93" s="31">
        <v>43164</v>
      </c>
      <c r="F93" s="32">
        <v>0.59166666666666667</v>
      </c>
      <c r="G93" s="33" t="s">
        <v>19</v>
      </c>
      <c r="H93" s="33" t="s">
        <v>228</v>
      </c>
      <c r="I93" s="30" t="s">
        <v>25</v>
      </c>
      <c r="J93" s="35" t="s">
        <v>229</v>
      </c>
      <c r="K93" s="36">
        <v>33</v>
      </c>
      <c r="L93" s="78">
        <v>97500</v>
      </c>
      <c r="M93" s="37">
        <v>130000</v>
      </c>
      <c r="N93" s="23">
        <f t="shared" si="12"/>
        <v>34</v>
      </c>
      <c r="O93" s="24">
        <f t="shared" si="13"/>
        <v>2</v>
      </c>
      <c r="P93" s="25">
        <f t="shared" si="14"/>
        <v>5.5555555555555552E-2</v>
      </c>
      <c r="Q93" s="24">
        <f t="shared" si="15"/>
        <v>33.051138888888893</v>
      </c>
      <c r="R93"/>
      <c r="S93" s="3">
        <v>100000</v>
      </c>
      <c r="T93" s="4" t="s">
        <v>201</v>
      </c>
      <c r="U93" s="26">
        <f t="shared" si="16"/>
        <v>97500</v>
      </c>
      <c r="V93" s="26">
        <f t="shared" si="17"/>
        <v>110500</v>
      </c>
      <c r="W93"/>
      <c r="X93"/>
      <c r="Y93"/>
      <c r="Z93"/>
      <c r="AA93"/>
      <c r="AB93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</row>
    <row r="94" spans="1:81" s="49" customFormat="1" ht="50.1" customHeight="1" x14ac:dyDescent="0.2">
      <c r="A94" s="1"/>
      <c r="B94" s="28">
        <v>91</v>
      </c>
      <c r="C94" s="29">
        <v>2017</v>
      </c>
      <c r="D94" s="30">
        <v>17</v>
      </c>
      <c r="E94" s="31">
        <v>43164</v>
      </c>
      <c r="F94" s="32">
        <v>0.63402777777777775</v>
      </c>
      <c r="G94" s="33" t="s">
        <v>19</v>
      </c>
      <c r="H94" s="33" t="s">
        <v>75</v>
      </c>
      <c r="I94" s="30" t="s">
        <v>64</v>
      </c>
      <c r="J94" s="35" t="s">
        <v>230</v>
      </c>
      <c r="K94" s="36">
        <v>32</v>
      </c>
      <c r="L94" s="78">
        <v>90000</v>
      </c>
      <c r="M94" s="37">
        <v>120000</v>
      </c>
      <c r="N94" s="23">
        <f t="shared" si="12"/>
        <v>34</v>
      </c>
      <c r="O94" s="24">
        <f t="shared" si="13"/>
        <v>2</v>
      </c>
      <c r="P94" s="25">
        <f t="shared" si="14"/>
        <v>5.5555555555555552E-2</v>
      </c>
      <c r="Q94" s="24">
        <f t="shared" si="15"/>
        <v>32.049868055555557</v>
      </c>
      <c r="R94"/>
      <c r="S94" s="3">
        <v>75000</v>
      </c>
      <c r="T94" s="4" t="s">
        <v>44</v>
      </c>
      <c r="U94" s="26">
        <f t="shared" si="16"/>
        <v>90000</v>
      </c>
      <c r="V94" s="26">
        <f t="shared" si="17"/>
        <v>102000</v>
      </c>
      <c r="W94"/>
      <c r="X94"/>
      <c r="Y94"/>
      <c r="Z94"/>
      <c r="AA94"/>
      <c r="AB94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</row>
    <row r="95" spans="1:81" ht="50.1" customHeight="1" x14ac:dyDescent="0.2">
      <c r="B95" s="28">
        <v>92</v>
      </c>
      <c r="C95" s="29">
        <v>2017</v>
      </c>
      <c r="D95" s="34">
        <v>60</v>
      </c>
      <c r="E95" s="58">
        <v>43164</v>
      </c>
      <c r="F95" s="59">
        <v>0.71875</v>
      </c>
      <c r="G95" s="33" t="s">
        <v>19</v>
      </c>
      <c r="H95" s="34" t="s">
        <v>180</v>
      </c>
      <c r="I95" s="34" t="s">
        <v>21</v>
      </c>
      <c r="J95" s="35" t="s">
        <v>231</v>
      </c>
      <c r="K95" s="36">
        <v>32</v>
      </c>
      <c r="L95" s="78">
        <v>85000</v>
      </c>
      <c r="M95" s="37">
        <v>100000</v>
      </c>
      <c r="N95" s="23">
        <f t="shared" si="12"/>
        <v>34</v>
      </c>
      <c r="O95" s="24">
        <f t="shared" si="13"/>
        <v>2</v>
      </c>
      <c r="P95" s="25">
        <f t="shared" si="14"/>
        <v>5.5555555555555552E-2</v>
      </c>
      <c r="Q95" s="24">
        <f t="shared" si="15"/>
        <v>32.047326388888891</v>
      </c>
      <c r="S95" s="3">
        <v>93750</v>
      </c>
      <c r="T95" s="4" t="s">
        <v>221</v>
      </c>
      <c r="U95" s="26">
        <f t="shared" si="16"/>
        <v>75000</v>
      </c>
      <c r="V95" s="26">
        <f t="shared" si="17"/>
        <v>85000</v>
      </c>
    </row>
    <row r="96" spans="1:81" ht="50.1" customHeight="1" x14ac:dyDescent="0.2">
      <c r="B96" s="28">
        <v>93</v>
      </c>
      <c r="C96" s="29">
        <v>2017</v>
      </c>
      <c r="D96" s="30">
        <v>15</v>
      </c>
      <c r="E96" s="31">
        <v>43162</v>
      </c>
      <c r="F96" s="32">
        <v>0.4993055555555555</v>
      </c>
      <c r="G96" s="33" t="s">
        <v>19</v>
      </c>
      <c r="H96" s="33" t="s">
        <v>69</v>
      </c>
      <c r="I96" s="30" t="s">
        <v>21</v>
      </c>
      <c r="J96" s="51" t="s">
        <v>232</v>
      </c>
      <c r="K96" s="60">
        <v>31</v>
      </c>
      <c r="L96" s="78">
        <v>100000</v>
      </c>
      <c r="M96" s="37">
        <v>229000</v>
      </c>
      <c r="N96" s="23">
        <f t="shared" si="12"/>
        <v>32</v>
      </c>
      <c r="O96" s="24">
        <f t="shared" si="13"/>
        <v>4</v>
      </c>
      <c r="P96" s="25">
        <f t="shared" si="14"/>
        <v>0.1111111111111111</v>
      </c>
      <c r="Q96" s="24">
        <f t="shared" si="15"/>
        <v>31.092798611111114</v>
      </c>
      <c r="S96" s="3">
        <v>97500</v>
      </c>
      <c r="T96" s="4" t="s">
        <v>228</v>
      </c>
      <c r="U96" s="26">
        <f t="shared" si="16"/>
        <v>171750</v>
      </c>
      <c r="V96" s="26">
        <f t="shared" si="17"/>
        <v>194650</v>
      </c>
    </row>
    <row r="97" spans="1:81" ht="50.1" customHeight="1" x14ac:dyDescent="0.2">
      <c r="B97" s="28">
        <v>94</v>
      </c>
      <c r="C97" s="29">
        <v>2017</v>
      </c>
      <c r="D97" s="30">
        <v>2</v>
      </c>
      <c r="E97" s="31">
        <v>43160</v>
      </c>
      <c r="F97" s="32">
        <v>0.50972222222222219</v>
      </c>
      <c r="G97" s="33" t="s">
        <v>19</v>
      </c>
      <c r="H97" s="33" t="s">
        <v>27</v>
      </c>
      <c r="I97" s="30" t="s">
        <v>64</v>
      </c>
      <c r="J97" s="51" t="s">
        <v>233</v>
      </c>
      <c r="K97" s="60">
        <v>30</v>
      </c>
      <c r="L97" s="78">
        <v>99750</v>
      </c>
      <c r="M97" s="37">
        <v>133000</v>
      </c>
      <c r="N97" s="23">
        <f t="shared" si="12"/>
        <v>30</v>
      </c>
      <c r="O97" s="24">
        <f t="shared" si="13"/>
        <v>6</v>
      </c>
      <c r="P97" s="25">
        <f t="shared" si="14"/>
        <v>0.16666666666666666</v>
      </c>
      <c r="Q97" s="24">
        <f t="shared" si="15"/>
        <v>30.131375000000002</v>
      </c>
      <c r="S97" s="3">
        <v>97500</v>
      </c>
      <c r="T97" s="4" t="s">
        <v>63</v>
      </c>
      <c r="U97" s="26">
        <f t="shared" si="16"/>
        <v>99750</v>
      </c>
      <c r="V97" s="26">
        <f t="shared" si="17"/>
        <v>113050</v>
      </c>
    </row>
    <row r="98" spans="1:81" s="44" customFormat="1" ht="50.1" customHeight="1" x14ac:dyDescent="0.2">
      <c r="A98" s="1"/>
      <c r="B98" s="28">
        <v>95</v>
      </c>
      <c r="C98" s="29">
        <v>2017</v>
      </c>
      <c r="D98" s="30">
        <v>58</v>
      </c>
      <c r="E98" s="31">
        <v>43161</v>
      </c>
      <c r="F98" s="32">
        <v>0.62083333333333335</v>
      </c>
      <c r="G98" s="33" t="s">
        <v>19</v>
      </c>
      <c r="H98" s="33" t="s">
        <v>176</v>
      </c>
      <c r="I98" s="30" t="s">
        <v>25</v>
      </c>
      <c r="J98" s="51" t="s">
        <v>234</v>
      </c>
      <c r="K98" s="60">
        <v>29</v>
      </c>
      <c r="L98" s="78">
        <v>75000</v>
      </c>
      <c r="M98" s="37">
        <v>100000</v>
      </c>
      <c r="N98" s="23">
        <f t="shared" si="12"/>
        <v>31</v>
      </c>
      <c r="O98" s="24">
        <f t="shared" si="13"/>
        <v>5</v>
      </c>
      <c r="P98" s="25">
        <f t="shared" si="14"/>
        <v>0.1388888888888889</v>
      </c>
      <c r="Q98" s="24">
        <f t="shared" si="15"/>
        <v>29.108597222222222</v>
      </c>
      <c r="R98"/>
      <c r="S98" s="3">
        <v>100000</v>
      </c>
      <c r="T98" s="4" t="s">
        <v>200</v>
      </c>
      <c r="U98" s="26">
        <f t="shared" si="16"/>
        <v>75000</v>
      </c>
      <c r="V98" s="26">
        <f t="shared" si="17"/>
        <v>85000</v>
      </c>
      <c r="W98"/>
      <c r="X98"/>
      <c r="Y98"/>
      <c r="Z98"/>
      <c r="AA98"/>
      <c r="AB98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</row>
    <row r="99" spans="1:81" s="44" customFormat="1" ht="50.1" customHeight="1" x14ac:dyDescent="0.2">
      <c r="A99" s="1"/>
      <c r="B99" s="28">
        <v>96</v>
      </c>
      <c r="C99" s="29">
        <v>2017</v>
      </c>
      <c r="D99" s="30">
        <v>41</v>
      </c>
      <c r="E99" s="61">
        <v>43164</v>
      </c>
      <c r="F99" s="62">
        <v>0.56041666666666667</v>
      </c>
      <c r="G99" s="33" t="s">
        <v>19</v>
      </c>
      <c r="H99" s="33" t="s">
        <v>142</v>
      </c>
      <c r="I99" s="63" t="s">
        <v>21</v>
      </c>
      <c r="J99" s="64" t="s">
        <v>235</v>
      </c>
      <c r="K99" s="65">
        <v>28</v>
      </c>
      <c r="L99" s="78">
        <v>25125</v>
      </c>
      <c r="M99" s="37">
        <v>33500</v>
      </c>
      <c r="N99" s="23">
        <f t="shared" si="12"/>
        <v>34</v>
      </c>
      <c r="O99" s="24">
        <f t="shared" si="13"/>
        <v>2</v>
      </c>
      <c r="P99" s="25">
        <f t="shared" si="14"/>
        <v>5.5555555555555552E-2</v>
      </c>
      <c r="Q99" s="24">
        <f t="shared" si="15"/>
        <v>28.052076388888889</v>
      </c>
      <c r="R99"/>
      <c r="S99" s="3">
        <v>100000</v>
      </c>
      <c r="T99" s="4" t="s">
        <v>91</v>
      </c>
      <c r="U99" s="26">
        <f t="shared" si="16"/>
        <v>25125</v>
      </c>
      <c r="V99" s="26">
        <f t="shared" si="17"/>
        <v>28475</v>
      </c>
      <c r="W99"/>
      <c r="X99"/>
      <c r="Y99"/>
      <c r="Z99"/>
      <c r="AA99"/>
      <c r="AB99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</row>
    <row r="100" spans="1:81" s="49" customFormat="1" ht="50.1" customHeight="1" x14ac:dyDescent="0.2">
      <c r="A100" s="1"/>
      <c r="B100" s="28">
        <v>97</v>
      </c>
      <c r="C100" s="29">
        <v>2017</v>
      </c>
      <c r="D100" s="30">
        <v>22</v>
      </c>
      <c r="E100" s="31">
        <v>43165</v>
      </c>
      <c r="F100" s="32">
        <v>1.3888888888888888E-2</v>
      </c>
      <c r="G100" s="33" t="s">
        <v>19</v>
      </c>
      <c r="H100" s="33" t="s">
        <v>88</v>
      </c>
      <c r="I100" s="63" t="s">
        <v>25</v>
      </c>
      <c r="J100" s="51" t="s">
        <v>236</v>
      </c>
      <c r="K100" s="65">
        <v>28</v>
      </c>
      <c r="L100" s="78">
        <v>85000</v>
      </c>
      <c r="M100" s="37">
        <v>100000</v>
      </c>
      <c r="N100" s="23">
        <f t="shared" ref="N100:N105" si="18">E100-43130</f>
        <v>35</v>
      </c>
      <c r="O100" s="24">
        <f t="shared" ref="O100:O105" si="19">36-N100</f>
        <v>1</v>
      </c>
      <c r="P100" s="25">
        <f t="shared" ref="P100:P105" si="20">(O100/36)</f>
        <v>2.7777777777777776E-2</v>
      </c>
      <c r="Q100" s="24">
        <f t="shared" ref="Q100:Q105" si="21">K100+P100*0.7+(1-F100)/10*0.3</f>
        <v>28.049027777777781</v>
      </c>
      <c r="R100"/>
      <c r="S100" s="3">
        <v>75000</v>
      </c>
      <c r="T100" s="4" t="s">
        <v>89</v>
      </c>
      <c r="U100" s="26">
        <f t="shared" ref="U100:U105" si="22">M100*0.75</f>
        <v>75000</v>
      </c>
      <c r="V100" s="26">
        <f t="shared" ref="V100:V105" si="23">M100*0.85</f>
        <v>85000</v>
      </c>
      <c r="W100"/>
      <c r="X100"/>
      <c r="Y100"/>
      <c r="Z100"/>
      <c r="AA100"/>
      <c r="AB100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</row>
    <row r="101" spans="1:81" s="49" customFormat="1" ht="50.1" customHeight="1" x14ac:dyDescent="0.2">
      <c r="A101" s="1"/>
      <c r="B101" s="28">
        <v>98</v>
      </c>
      <c r="C101" s="29">
        <v>2017</v>
      </c>
      <c r="D101" s="30">
        <v>40</v>
      </c>
      <c r="E101" s="31">
        <v>43153</v>
      </c>
      <c r="F101" s="32">
        <v>0.53611111111111109</v>
      </c>
      <c r="G101" s="33" t="s">
        <v>19</v>
      </c>
      <c r="H101" s="33" t="s">
        <v>139</v>
      </c>
      <c r="I101" s="30" t="s">
        <v>25</v>
      </c>
      <c r="J101" s="51" t="s">
        <v>237</v>
      </c>
      <c r="K101" s="60">
        <v>26</v>
      </c>
      <c r="L101" s="78">
        <v>75000</v>
      </c>
      <c r="M101" s="37">
        <v>100000</v>
      </c>
      <c r="N101" s="23">
        <f t="shared" si="18"/>
        <v>23</v>
      </c>
      <c r="O101" s="24">
        <f t="shared" si="19"/>
        <v>13</v>
      </c>
      <c r="P101" s="25">
        <f t="shared" si="20"/>
        <v>0.3611111111111111</v>
      </c>
      <c r="Q101" s="24">
        <f t="shared" si="21"/>
        <v>26.266694444444443</v>
      </c>
      <c r="R101"/>
      <c r="S101" s="3">
        <v>90000</v>
      </c>
      <c r="T101" s="4" t="s">
        <v>111</v>
      </c>
      <c r="U101" s="26">
        <f t="shared" si="22"/>
        <v>75000</v>
      </c>
      <c r="V101" s="26">
        <f t="shared" si="23"/>
        <v>85000</v>
      </c>
      <c r="W101"/>
      <c r="X101"/>
      <c r="Y101"/>
      <c r="Z101"/>
      <c r="AA101"/>
      <c r="AB10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</row>
    <row r="102" spans="1:81" s="49" customFormat="1" ht="50.1" customHeight="1" x14ac:dyDescent="0.2">
      <c r="A102" s="1"/>
      <c r="B102" s="28">
        <v>99</v>
      </c>
      <c r="C102" s="29">
        <v>2017</v>
      </c>
      <c r="D102" s="30">
        <v>38</v>
      </c>
      <c r="E102" s="61">
        <v>43160</v>
      </c>
      <c r="F102" s="62">
        <v>0.80347222222222225</v>
      </c>
      <c r="G102" s="33" t="s">
        <v>19</v>
      </c>
      <c r="H102" s="33" t="s">
        <v>135</v>
      </c>
      <c r="I102" s="63" t="s">
        <v>57</v>
      </c>
      <c r="J102" s="51" t="s">
        <v>238</v>
      </c>
      <c r="K102" s="65">
        <v>26</v>
      </c>
      <c r="L102" s="78">
        <v>100000</v>
      </c>
      <c r="M102" s="37">
        <v>871000</v>
      </c>
      <c r="N102" s="23">
        <f t="shared" si="18"/>
        <v>30</v>
      </c>
      <c r="O102" s="24">
        <f t="shared" si="19"/>
        <v>6</v>
      </c>
      <c r="P102" s="25">
        <f t="shared" si="20"/>
        <v>0.16666666666666666</v>
      </c>
      <c r="Q102" s="24">
        <f t="shared" si="21"/>
        <v>26.122562500000001</v>
      </c>
      <c r="R102"/>
      <c r="S102" s="3">
        <v>47702</v>
      </c>
      <c r="T102" s="4" t="s">
        <v>239</v>
      </c>
      <c r="U102" s="26">
        <f t="shared" si="22"/>
        <v>653250</v>
      </c>
      <c r="V102" s="26">
        <f t="shared" si="23"/>
        <v>740350</v>
      </c>
      <c r="W102"/>
      <c r="X102"/>
      <c r="Y102"/>
      <c r="Z102"/>
      <c r="AA102"/>
      <c r="AB102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</row>
    <row r="103" spans="1:81" ht="50.1" customHeight="1" x14ac:dyDescent="0.2">
      <c r="B103" s="28">
        <v>100</v>
      </c>
      <c r="C103" s="29">
        <v>2017</v>
      </c>
      <c r="D103" s="30">
        <v>81</v>
      </c>
      <c r="E103" s="61">
        <v>43164</v>
      </c>
      <c r="F103" s="62">
        <v>0.50694444444444442</v>
      </c>
      <c r="G103" s="33" t="s">
        <v>19</v>
      </c>
      <c r="H103" s="33" t="s">
        <v>219</v>
      </c>
      <c r="I103" s="30" t="s">
        <v>25</v>
      </c>
      <c r="J103" s="66" t="s">
        <v>240</v>
      </c>
      <c r="K103" s="65">
        <v>26</v>
      </c>
      <c r="L103" s="78">
        <v>75000</v>
      </c>
      <c r="M103" s="37">
        <v>100000</v>
      </c>
      <c r="N103" s="23">
        <f t="shared" si="18"/>
        <v>34</v>
      </c>
      <c r="O103" s="24">
        <f t="shared" si="19"/>
        <v>2</v>
      </c>
      <c r="P103" s="25">
        <f t="shared" si="20"/>
        <v>5.5555555555555552E-2</v>
      </c>
      <c r="Q103" s="24">
        <f t="shared" si="21"/>
        <v>26.053680555555555</v>
      </c>
      <c r="S103" s="3">
        <v>60000</v>
      </c>
      <c r="T103" s="4" t="s">
        <v>170</v>
      </c>
      <c r="U103" s="26">
        <f t="shared" si="22"/>
        <v>75000</v>
      </c>
      <c r="V103" s="26">
        <f t="shared" si="23"/>
        <v>85000</v>
      </c>
    </row>
    <row r="104" spans="1:81" ht="50.1" customHeight="1" x14ac:dyDescent="0.2">
      <c r="B104" s="28">
        <v>101</v>
      </c>
      <c r="C104" s="29">
        <v>2017</v>
      </c>
      <c r="D104" s="30">
        <v>20</v>
      </c>
      <c r="E104" s="31">
        <v>43164</v>
      </c>
      <c r="F104" s="32">
        <v>0.59166666666666667</v>
      </c>
      <c r="G104" s="33" t="s">
        <v>19</v>
      </c>
      <c r="H104" s="33" t="s">
        <v>83</v>
      </c>
      <c r="I104" s="30" t="s">
        <v>25</v>
      </c>
      <c r="J104" s="51" t="s">
        <v>241</v>
      </c>
      <c r="K104" s="65">
        <v>18</v>
      </c>
      <c r="L104" s="78">
        <v>42709.72</v>
      </c>
      <c r="M104" s="67">
        <v>56946.29</v>
      </c>
      <c r="N104" s="23">
        <f t="shared" si="18"/>
        <v>34</v>
      </c>
      <c r="O104" s="24">
        <f t="shared" si="19"/>
        <v>2</v>
      </c>
      <c r="P104" s="25">
        <f t="shared" si="20"/>
        <v>5.5555555555555552E-2</v>
      </c>
      <c r="Q104" s="24">
        <f t="shared" si="21"/>
        <v>18.05113888888889</v>
      </c>
      <c r="S104" s="3">
        <v>100000</v>
      </c>
      <c r="T104" s="4" t="s">
        <v>217</v>
      </c>
      <c r="U104" s="26">
        <f t="shared" si="22"/>
        <v>42709.717499999999</v>
      </c>
      <c r="V104" s="26">
        <f t="shared" si="23"/>
        <v>48404.3465</v>
      </c>
    </row>
    <row r="105" spans="1:81" ht="57" customHeight="1" x14ac:dyDescent="0.2">
      <c r="B105" s="28">
        <v>102</v>
      </c>
      <c r="C105" s="29">
        <v>2017</v>
      </c>
      <c r="D105" s="30">
        <v>99</v>
      </c>
      <c r="E105" s="31">
        <v>43133</v>
      </c>
      <c r="F105" s="32">
        <v>0.4513888888888889</v>
      </c>
      <c r="G105" s="33" t="s">
        <v>19</v>
      </c>
      <c r="H105" s="33" t="s">
        <v>239</v>
      </c>
      <c r="I105" s="30" t="s">
        <v>25</v>
      </c>
      <c r="J105" s="51" t="s">
        <v>242</v>
      </c>
      <c r="K105" s="60">
        <v>17</v>
      </c>
      <c r="L105" s="78">
        <v>47702</v>
      </c>
      <c r="M105" s="67">
        <v>56120</v>
      </c>
      <c r="N105" s="23">
        <f t="shared" si="18"/>
        <v>3</v>
      </c>
      <c r="O105" s="24">
        <f t="shared" si="19"/>
        <v>33</v>
      </c>
      <c r="P105" s="25">
        <f t="shared" si="20"/>
        <v>0.91666666666666663</v>
      </c>
      <c r="Q105" s="24">
        <f t="shared" si="21"/>
        <v>17.658124999999998</v>
      </c>
      <c r="S105" s="3">
        <v>84718.34</v>
      </c>
      <c r="T105" s="4" t="s">
        <v>70</v>
      </c>
      <c r="U105" s="26">
        <f t="shared" si="22"/>
        <v>42090</v>
      </c>
      <c r="V105" s="26">
        <f t="shared" si="23"/>
        <v>47702</v>
      </c>
    </row>
    <row r="106" spans="1:81" x14ac:dyDescent="0.2">
      <c r="L106" s="48"/>
    </row>
    <row r="107" spans="1:81" ht="45" x14ac:dyDescent="0.2">
      <c r="J107" s="80" t="s">
        <v>243</v>
      </c>
      <c r="K107" s="44" t="s">
        <v>244</v>
      </c>
      <c r="L107" s="79">
        <v>8565937.2400000002</v>
      </c>
      <c r="M107" s="81" t="s">
        <v>245</v>
      </c>
    </row>
    <row r="109" spans="1:81" x14ac:dyDescent="0.2">
      <c r="E109" s="68"/>
    </row>
  </sheetData>
  <mergeCells count="3">
    <mergeCell ref="K1:M1"/>
    <mergeCell ref="B2:M2"/>
    <mergeCell ref="N2:Q2"/>
  </mergeCells>
  <pageMargins left="0.70866141732283472" right="0.70866141732283472" top="0.43307086614173229" bottom="0.43307086614173229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ammesse fin_ver_02 Corigliano</vt:lpstr>
      <vt:lpstr>'ammesse fin_ver_02 Corigliano'!Titoli_stampa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Cinquepalmi Domenica</cp:lastModifiedBy>
  <dcterms:created xsi:type="dcterms:W3CDTF">2018-11-27T12:22:45Z</dcterms:created>
  <dcterms:modified xsi:type="dcterms:W3CDTF">2019-02-06T09:26:15Z</dcterms:modified>
</cp:coreProperties>
</file>